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Portal SGC\6_planificacion\"/>
    </mc:Choice>
  </mc:AlternateContent>
  <xr:revisionPtr revIDLastSave="0" documentId="13_ncr:1_{7CF88378-714F-4125-B26E-904CD6BD8B81}" xr6:coauthVersionLast="47" xr6:coauthVersionMax="47" xr10:uidLastSave="{00000000-0000-0000-0000-000000000000}"/>
  <bookViews>
    <workbookView xWindow="-120" yWindow="-120" windowWidth="29040" windowHeight="15840" tabRatio="689" xr2:uid="{00000000-000D-0000-FFFF-FFFF00000000}"/>
  </bookViews>
  <sheets>
    <sheet name="Objetivos de la Calidad" sheetId="7" r:id="rId1"/>
    <sheet name="Hoja1" sheetId="8" r:id="rId2"/>
  </sheets>
  <definedNames>
    <definedName name="_xlnm.Print_Area" localSheetId="0">'Objetivos de la Calidad'!$A$1:$T$46</definedName>
    <definedName name="_xlnm.Print_Titles" localSheetId="0">'Objetivos de la Calidad'!$1:$4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G33" i="7"/>
  <c r="G25" i="7"/>
  <c r="G24" i="7"/>
  <c r="T23" i="7" l="1"/>
  <c r="T14" i="7" l="1"/>
  <c r="T17" i="7" l="1" a="1"/>
  <c r="T17" i="7"/>
  <c r="T16" i="7"/>
  <c r="T15" i="7"/>
  <c r="G35" i="7"/>
  <c r="Q34" i="7" s="1"/>
  <c r="P34" i="7" l="1"/>
  <c r="S34" i="7"/>
  <c r="R34" i="7"/>
  <c r="T9" i="7" l="1"/>
  <c r="T10" i="7"/>
  <c r="T11" i="7"/>
  <c r="T12" i="7"/>
  <c r="T34" i="7" l="1"/>
  <c r="T25" i="7"/>
  <c r="G20" i="7"/>
  <c r="T19" i="7" s="1"/>
  <c r="S312" i="8" l="1"/>
  <c r="R312" i="8"/>
  <c r="S311" i="8"/>
  <c r="R311" i="8"/>
  <c r="S310" i="8"/>
  <c r="R310" i="8"/>
  <c r="S309" i="8"/>
  <c r="R309" i="8"/>
  <c r="S308" i="8"/>
  <c r="R308" i="8"/>
  <c r="S307" i="8"/>
  <c r="R307" i="8"/>
  <c r="S306" i="8"/>
  <c r="R306" i="8"/>
  <c r="S305" i="8"/>
  <c r="R305" i="8"/>
  <c r="S304" i="8"/>
  <c r="R304" i="8"/>
  <c r="S303" i="8"/>
  <c r="R303" i="8"/>
  <c r="S302" i="8"/>
  <c r="R302" i="8"/>
  <c r="S301" i="8"/>
  <c r="R301" i="8"/>
  <c r="S300" i="8"/>
  <c r="R300" i="8"/>
  <c r="S299" i="8"/>
  <c r="R299" i="8"/>
  <c r="S298" i="8"/>
  <c r="R298" i="8"/>
  <c r="S297" i="8"/>
  <c r="R297" i="8"/>
  <c r="S296" i="8"/>
  <c r="R296" i="8"/>
  <c r="S295" i="8"/>
  <c r="R295" i="8"/>
  <c r="S294" i="8"/>
  <c r="R294" i="8"/>
  <c r="S293" i="8"/>
  <c r="R293" i="8"/>
  <c r="S292" i="8"/>
  <c r="R292" i="8"/>
  <c r="S291" i="8"/>
  <c r="R291" i="8"/>
  <c r="S290" i="8"/>
  <c r="R290" i="8"/>
  <c r="S289" i="8"/>
  <c r="R289" i="8"/>
  <c r="S288" i="8"/>
  <c r="R288" i="8"/>
  <c r="S287" i="8"/>
  <c r="R287" i="8"/>
  <c r="S286" i="8"/>
  <c r="R286" i="8"/>
  <c r="S285" i="8"/>
  <c r="R285" i="8"/>
  <c r="S284" i="8"/>
  <c r="R284" i="8"/>
  <c r="S283" i="8"/>
  <c r="R283" i="8"/>
  <c r="S282" i="8"/>
  <c r="R282" i="8"/>
  <c r="S281" i="8"/>
  <c r="R281" i="8"/>
  <c r="S280" i="8"/>
  <c r="R280" i="8"/>
  <c r="S279" i="8"/>
  <c r="R279" i="8"/>
  <c r="S278" i="8"/>
  <c r="R278" i="8"/>
  <c r="S277" i="8"/>
  <c r="R277" i="8"/>
  <c r="S276" i="8"/>
  <c r="R276" i="8"/>
  <c r="S275" i="8"/>
  <c r="R275" i="8"/>
  <c r="S274" i="8"/>
  <c r="R274" i="8"/>
  <c r="S273" i="8"/>
  <c r="R273" i="8"/>
  <c r="S272" i="8"/>
  <c r="R272" i="8"/>
  <c r="S271" i="8"/>
  <c r="R271" i="8"/>
  <c r="S270" i="8"/>
  <c r="R270" i="8"/>
  <c r="S269" i="8"/>
  <c r="R269" i="8"/>
  <c r="S268" i="8"/>
  <c r="R268" i="8"/>
  <c r="S267" i="8"/>
  <c r="R267" i="8"/>
  <c r="S266" i="8"/>
  <c r="R266" i="8"/>
  <c r="S265" i="8"/>
  <c r="R265" i="8"/>
  <c r="S264" i="8"/>
  <c r="R264" i="8"/>
  <c r="S263" i="8"/>
  <c r="R263" i="8"/>
  <c r="S262" i="8"/>
  <c r="R262" i="8"/>
  <c r="S261" i="8"/>
  <c r="R261" i="8"/>
  <c r="S260" i="8"/>
  <c r="R260" i="8"/>
  <c r="S259" i="8"/>
  <c r="R259" i="8"/>
  <c r="S258" i="8"/>
  <c r="R258" i="8"/>
  <c r="S257" i="8"/>
  <c r="R257" i="8"/>
  <c r="S256" i="8"/>
  <c r="R256" i="8"/>
  <c r="S255" i="8"/>
  <c r="R255" i="8"/>
  <c r="S254" i="8"/>
  <c r="R254" i="8"/>
  <c r="S253" i="8"/>
  <c r="R253" i="8"/>
  <c r="S252" i="8"/>
  <c r="R252" i="8"/>
  <c r="S251" i="8"/>
  <c r="R251" i="8"/>
  <c r="S250" i="8"/>
  <c r="R250" i="8"/>
  <c r="S249" i="8"/>
  <c r="R249" i="8"/>
  <c r="S248" i="8"/>
  <c r="R248" i="8"/>
  <c r="S247" i="8"/>
  <c r="R247" i="8"/>
  <c r="S246" i="8"/>
  <c r="R246" i="8"/>
  <c r="S245" i="8"/>
  <c r="R245" i="8"/>
  <c r="S244" i="8"/>
  <c r="R244" i="8"/>
  <c r="S243" i="8"/>
  <c r="R243" i="8"/>
  <c r="S242" i="8"/>
  <c r="R242" i="8"/>
  <c r="S241" i="8"/>
  <c r="R241" i="8"/>
  <c r="S240" i="8"/>
  <c r="R240" i="8"/>
  <c r="S239" i="8"/>
  <c r="R239" i="8"/>
  <c r="S238" i="8"/>
  <c r="R238" i="8"/>
  <c r="S237" i="8"/>
  <c r="R237" i="8"/>
  <c r="S236" i="8"/>
  <c r="R236" i="8"/>
  <c r="S235" i="8"/>
  <c r="R235" i="8"/>
  <c r="S234" i="8"/>
  <c r="R234" i="8"/>
  <c r="S233" i="8"/>
  <c r="R233" i="8"/>
  <c r="S232" i="8"/>
  <c r="R232" i="8"/>
  <c r="S231" i="8"/>
  <c r="R231" i="8"/>
  <c r="S230" i="8"/>
  <c r="R230" i="8"/>
  <c r="S229" i="8"/>
  <c r="R229" i="8"/>
  <c r="S228" i="8"/>
  <c r="R228" i="8"/>
  <c r="S227" i="8"/>
  <c r="R227" i="8"/>
  <c r="S226" i="8"/>
  <c r="R226" i="8"/>
  <c r="S225" i="8"/>
  <c r="R225" i="8"/>
  <c r="S224" i="8"/>
  <c r="R224" i="8"/>
  <c r="S223" i="8"/>
  <c r="R223" i="8"/>
  <c r="S222" i="8"/>
  <c r="R222" i="8"/>
  <c r="S221" i="8"/>
  <c r="R221" i="8"/>
  <c r="S220" i="8"/>
  <c r="R220" i="8"/>
  <c r="S219" i="8"/>
  <c r="R219" i="8"/>
  <c r="S218" i="8"/>
  <c r="R218" i="8"/>
  <c r="S217" i="8"/>
  <c r="R217" i="8"/>
  <c r="S216" i="8"/>
  <c r="R216" i="8"/>
  <c r="S215" i="8"/>
  <c r="R215" i="8"/>
  <c r="S214" i="8"/>
  <c r="R214" i="8"/>
  <c r="S213" i="8"/>
  <c r="R213" i="8"/>
  <c r="S212" i="8"/>
  <c r="R212" i="8"/>
  <c r="S211" i="8"/>
  <c r="R211" i="8"/>
  <c r="S210" i="8"/>
  <c r="R210" i="8"/>
  <c r="S209" i="8"/>
  <c r="R209" i="8"/>
  <c r="S208" i="8"/>
  <c r="R208" i="8"/>
  <c r="S207" i="8"/>
  <c r="R207" i="8"/>
  <c r="S206" i="8"/>
  <c r="R206" i="8"/>
  <c r="S205" i="8"/>
  <c r="R205" i="8"/>
  <c r="S204" i="8"/>
  <c r="R204" i="8"/>
  <c r="S203" i="8"/>
  <c r="R203" i="8"/>
  <c r="S202" i="8"/>
  <c r="R202" i="8"/>
  <c r="S201" i="8"/>
  <c r="R201" i="8"/>
  <c r="S200" i="8"/>
  <c r="R200" i="8"/>
  <c r="S199" i="8"/>
  <c r="R199" i="8"/>
  <c r="S198" i="8"/>
  <c r="R198" i="8"/>
  <c r="S197" i="8"/>
  <c r="R197" i="8"/>
  <c r="S196" i="8"/>
  <c r="R196" i="8"/>
  <c r="S195" i="8"/>
  <c r="R195" i="8"/>
  <c r="S194" i="8"/>
  <c r="R194" i="8"/>
  <c r="S193" i="8"/>
  <c r="R193" i="8"/>
  <c r="S192" i="8"/>
  <c r="R192" i="8"/>
  <c r="S191" i="8"/>
  <c r="R191" i="8"/>
  <c r="S190" i="8"/>
  <c r="R190" i="8"/>
  <c r="S189" i="8"/>
  <c r="R189" i="8"/>
  <c r="S188" i="8"/>
  <c r="R188" i="8"/>
  <c r="S187" i="8"/>
  <c r="R187" i="8"/>
  <c r="S186" i="8"/>
  <c r="R186" i="8"/>
  <c r="S185" i="8"/>
  <c r="R185" i="8"/>
  <c r="S184" i="8"/>
  <c r="R184" i="8"/>
  <c r="S183" i="8"/>
  <c r="R183" i="8"/>
  <c r="S182" i="8"/>
  <c r="R182" i="8"/>
  <c r="S181" i="8"/>
  <c r="R181" i="8"/>
  <c r="S180" i="8"/>
  <c r="R180" i="8"/>
  <c r="S179" i="8"/>
  <c r="R179" i="8"/>
  <c r="S178" i="8"/>
  <c r="R178" i="8"/>
  <c r="S177" i="8"/>
  <c r="R177" i="8"/>
  <c r="S176" i="8"/>
  <c r="R176" i="8"/>
  <c r="S175" i="8"/>
  <c r="R175" i="8"/>
  <c r="S174" i="8"/>
  <c r="R174" i="8"/>
  <c r="S173" i="8"/>
  <c r="R173" i="8"/>
  <c r="S172" i="8"/>
  <c r="R172" i="8"/>
  <c r="S171" i="8"/>
  <c r="R171" i="8"/>
  <c r="S170" i="8"/>
  <c r="R170" i="8"/>
  <c r="S169" i="8"/>
  <c r="R169" i="8"/>
  <c r="S168" i="8"/>
  <c r="R168" i="8"/>
  <c r="S167" i="8"/>
  <c r="R167" i="8"/>
  <c r="S166" i="8"/>
  <c r="R166" i="8"/>
  <c r="S165" i="8"/>
  <c r="R165" i="8"/>
  <c r="S164" i="8"/>
  <c r="R164" i="8"/>
  <c r="S163" i="8"/>
  <c r="R163" i="8"/>
  <c r="S162" i="8"/>
  <c r="R162" i="8"/>
  <c r="S161" i="8"/>
  <c r="R161" i="8"/>
  <c r="S160" i="8"/>
  <c r="R160" i="8"/>
  <c r="S159" i="8"/>
  <c r="R159" i="8"/>
  <c r="S158" i="8"/>
  <c r="R158" i="8"/>
  <c r="S157" i="8"/>
  <c r="R157" i="8"/>
  <c r="S156" i="8"/>
  <c r="R156" i="8"/>
  <c r="S155" i="8"/>
  <c r="R155" i="8"/>
  <c r="S154" i="8"/>
  <c r="R154" i="8"/>
  <c r="S153" i="8"/>
  <c r="R153" i="8"/>
  <c r="S152" i="8"/>
  <c r="R152" i="8"/>
  <c r="S151" i="8"/>
  <c r="R151" i="8"/>
  <c r="S150" i="8"/>
  <c r="R150" i="8"/>
  <c r="S149" i="8"/>
  <c r="R149" i="8"/>
  <c r="S148" i="8"/>
  <c r="R148" i="8"/>
  <c r="S147" i="8"/>
  <c r="R147" i="8"/>
  <c r="S146" i="8"/>
  <c r="R146" i="8"/>
  <c r="S145" i="8"/>
  <c r="R145" i="8"/>
  <c r="S144" i="8"/>
  <c r="R144" i="8"/>
  <c r="S143" i="8"/>
  <c r="R143" i="8"/>
  <c r="S142" i="8"/>
  <c r="R142" i="8"/>
  <c r="S141" i="8"/>
  <c r="R141" i="8"/>
  <c r="S140" i="8"/>
  <c r="R140" i="8"/>
  <c r="S139" i="8"/>
  <c r="R139" i="8"/>
  <c r="S138" i="8"/>
  <c r="R138" i="8"/>
  <c r="S137" i="8"/>
  <c r="R137" i="8"/>
  <c r="S136" i="8"/>
  <c r="R136" i="8"/>
  <c r="S135" i="8"/>
  <c r="R135" i="8"/>
  <c r="S134" i="8"/>
  <c r="R134" i="8"/>
  <c r="S133" i="8"/>
  <c r="R133" i="8"/>
  <c r="S132" i="8"/>
  <c r="R132" i="8"/>
  <c r="S131" i="8"/>
  <c r="R131" i="8"/>
  <c r="S130" i="8"/>
  <c r="R130" i="8"/>
  <c r="S129" i="8"/>
  <c r="R129" i="8"/>
  <c r="S128" i="8"/>
  <c r="R128" i="8"/>
  <c r="S127" i="8"/>
  <c r="R127" i="8"/>
  <c r="S126" i="8"/>
  <c r="R126" i="8"/>
  <c r="S125" i="8"/>
  <c r="R125" i="8"/>
  <c r="S124" i="8"/>
  <c r="R124" i="8"/>
  <c r="S123" i="8"/>
  <c r="R123" i="8"/>
  <c r="S122" i="8"/>
  <c r="R122" i="8"/>
  <c r="S121" i="8"/>
  <c r="R121" i="8"/>
  <c r="S120" i="8"/>
  <c r="R120" i="8"/>
  <c r="S119" i="8"/>
  <c r="R119" i="8"/>
  <c r="S118" i="8"/>
  <c r="R118" i="8"/>
  <c r="S117" i="8"/>
  <c r="R117" i="8"/>
  <c r="S116" i="8"/>
  <c r="R116" i="8"/>
  <c r="S115" i="8"/>
  <c r="R115" i="8"/>
  <c r="S114" i="8"/>
  <c r="R114" i="8"/>
  <c r="S113" i="8"/>
  <c r="R113" i="8"/>
  <c r="S112" i="8"/>
  <c r="R112" i="8"/>
  <c r="S111" i="8"/>
  <c r="R111" i="8"/>
  <c r="S110" i="8"/>
  <c r="R110" i="8"/>
  <c r="S109" i="8"/>
  <c r="R109" i="8"/>
  <c r="S108" i="8"/>
  <c r="R108" i="8"/>
  <c r="S107" i="8"/>
  <c r="R107" i="8"/>
  <c r="S106" i="8"/>
  <c r="R106" i="8"/>
  <c r="S105" i="8"/>
  <c r="R105" i="8"/>
  <c r="S104" i="8"/>
  <c r="R104" i="8"/>
  <c r="S103" i="8"/>
  <c r="R103" i="8"/>
  <c r="S102" i="8"/>
  <c r="R102" i="8"/>
  <c r="S101" i="8"/>
  <c r="R101" i="8"/>
  <c r="S100" i="8"/>
  <c r="R100" i="8"/>
  <c r="S99" i="8"/>
  <c r="R99" i="8"/>
  <c r="S98" i="8"/>
  <c r="R98" i="8"/>
  <c r="S97" i="8"/>
  <c r="R97" i="8"/>
  <c r="S96" i="8"/>
  <c r="R96" i="8"/>
  <c r="S95" i="8"/>
  <c r="R95" i="8"/>
  <c r="S94" i="8"/>
  <c r="R94" i="8"/>
  <c r="S93" i="8"/>
  <c r="R93" i="8"/>
  <c r="S92" i="8"/>
  <c r="R92" i="8"/>
  <c r="S91" i="8"/>
  <c r="R91" i="8"/>
  <c r="S90" i="8"/>
  <c r="R90" i="8"/>
  <c r="S89" i="8"/>
  <c r="R89" i="8"/>
  <c r="S88" i="8"/>
  <c r="R88" i="8"/>
  <c r="S87" i="8"/>
  <c r="R87" i="8"/>
  <c r="S86" i="8"/>
  <c r="R86" i="8"/>
  <c r="S85" i="8"/>
  <c r="R85" i="8"/>
  <c r="S84" i="8"/>
  <c r="R84" i="8"/>
  <c r="S83" i="8"/>
  <c r="R83" i="8"/>
  <c r="S82" i="8"/>
  <c r="R82" i="8"/>
  <c r="S81" i="8"/>
  <c r="R81" i="8"/>
  <c r="S80" i="8"/>
  <c r="R80" i="8"/>
  <c r="S79" i="8"/>
  <c r="R79" i="8"/>
  <c r="S78" i="8"/>
  <c r="R78" i="8"/>
  <c r="S77" i="8"/>
  <c r="R77" i="8"/>
  <c r="S76" i="8"/>
  <c r="R76" i="8"/>
  <c r="S75" i="8"/>
  <c r="R75" i="8"/>
  <c r="S74" i="8"/>
  <c r="R74" i="8"/>
  <c r="S73" i="8"/>
  <c r="R73" i="8"/>
  <c r="S72" i="8"/>
  <c r="R72" i="8"/>
  <c r="S71" i="8"/>
  <c r="R71" i="8"/>
  <c r="S70" i="8"/>
  <c r="R70" i="8"/>
  <c r="S69" i="8"/>
  <c r="R69" i="8"/>
  <c r="S68" i="8"/>
  <c r="R68" i="8"/>
  <c r="S67" i="8"/>
  <c r="R67" i="8"/>
  <c r="S66" i="8"/>
  <c r="R66" i="8"/>
  <c r="S65" i="8"/>
  <c r="R65" i="8"/>
  <c r="S64" i="8"/>
  <c r="R64" i="8"/>
  <c r="S63" i="8"/>
  <c r="R63" i="8"/>
  <c r="S62" i="8"/>
  <c r="R62" i="8"/>
  <c r="S61" i="8"/>
  <c r="R61" i="8"/>
  <c r="S60" i="8"/>
  <c r="R60" i="8"/>
  <c r="S59" i="8"/>
  <c r="R59" i="8"/>
  <c r="S58" i="8"/>
  <c r="R58" i="8"/>
  <c r="S57" i="8"/>
  <c r="R57" i="8"/>
  <c r="S56" i="8"/>
  <c r="R56" i="8"/>
  <c r="S55" i="8"/>
  <c r="R55" i="8"/>
  <c r="S54" i="8"/>
  <c r="R54" i="8"/>
  <c r="S53" i="8"/>
  <c r="R53" i="8"/>
  <c r="S52" i="8"/>
  <c r="R52" i="8"/>
  <c r="S51" i="8"/>
  <c r="R51" i="8"/>
  <c r="S50" i="8"/>
  <c r="R50" i="8"/>
  <c r="S49" i="8"/>
  <c r="R49" i="8"/>
  <c r="S48" i="8"/>
  <c r="R48" i="8"/>
  <c r="S47" i="8"/>
  <c r="R47" i="8"/>
  <c r="S46" i="8"/>
  <c r="R46" i="8"/>
  <c r="S45" i="8"/>
  <c r="R45" i="8"/>
  <c r="S44" i="8"/>
  <c r="R44" i="8"/>
  <c r="S43" i="8"/>
  <c r="R43" i="8"/>
  <c r="S42" i="8"/>
  <c r="R42" i="8"/>
  <c r="S41" i="8"/>
  <c r="R41" i="8"/>
  <c r="S40" i="8"/>
  <c r="R40" i="8"/>
  <c r="S39" i="8"/>
  <c r="R39" i="8"/>
  <c r="S38" i="8"/>
  <c r="R38" i="8"/>
  <c r="S37" i="8"/>
  <c r="R37" i="8"/>
  <c r="S36" i="8"/>
  <c r="R36" i="8"/>
  <c r="S35" i="8"/>
  <c r="R35" i="8"/>
  <c r="S34" i="8"/>
  <c r="R34" i="8"/>
  <c r="S33" i="8"/>
  <c r="R33" i="8"/>
  <c r="S32" i="8"/>
  <c r="R32" i="8"/>
  <c r="S31" i="8"/>
  <c r="R31" i="8"/>
  <c r="S30" i="8"/>
  <c r="R30" i="8"/>
  <c r="S29" i="8"/>
  <c r="R29" i="8"/>
  <c r="S28" i="8"/>
  <c r="R28" i="8"/>
  <c r="S27" i="8"/>
  <c r="R27" i="8"/>
  <c r="S26" i="8"/>
  <c r="R26" i="8"/>
  <c r="S25" i="8"/>
  <c r="R25" i="8"/>
  <c r="S24" i="8"/>
  <c r="R24" i="8"/>
  <c r="S23" i="8"/>
  <c r="R23" i="8"/>
  <c r="S22" i="8"/>
  <c r="R22" i="8"/>
  <c r="S21" i="8"/>
  <c r="R21" i="8"/>
  <c r="S20" i="8"/>
  <c r="R20" i="8"/>
  <c r="S19" i="8"/>
  <c r="R19" i="8"/>
  <c r="S18" i="8"/>
  <c r="R18" i="8"/>
  <c r="S17" i="8"/>
  <c r="R17" i="8"/>
  <c r="S16" i="8"/>
  <c r="R16" i="8"/>
  <c r="S15" i="8"/>
  <c r="R15" i="8"/>
  <c r="S14" i="8"/>
  <c r="R14" i="8"/>
  <c r="S13" i="8"/>
  <c r="R13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R11" i="8" l="1"/>
  <c r="S11" i="8"/>
  <c r="G30" i="7" l="1"/>
  <c r="T29" i="7" s="1"/>
  <c r="G28" i="7"/>
  <c r="T27" i="7" s="1"/>
  <c r="G21" i="7"/>
  <c r="T21" i="7" s="1"/>
  <c r="T32" i="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<sst xmlns="http://schemas.openxmlformats.org/spreadsheetml/2006/main" count="418" uniqueCount="113">
  <si>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</si>
  <si>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</si>
  <si>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</si>
  <si>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</si>
  <si>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</si>
  <si>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</si>
  <si>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</si>
  <si>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</si>
  <si>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</si>
  <si>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</si>
  <si>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</si>
  <si>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</si>
  <si>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Promover la inscripción de jóvenes al Padrón Electoral.</t>
  </si>
  <si>
    <t>Porcentaje de encuestas realizadas</t>
  </si>
  <si>
    <t>Porcentaje de solicitudes atendidas por artículo 141.</t>
  </si>
  <si>
    <t>Objetivo</t>
  </si>
  <si>
    <t>Número</t>
  </si>
  <si>
    <t>Mantener el servicio a domicilio, acorde a lo que establece el Artículo 141 de la Ley General de Instituciones y Procedimientos Electorales.</t>
  </si>
  <si>
    <t>Indicador</t>
  </si>
  <si>
    <t xml:space="preserve">Periodo </t>
  </si>
  <si>
    <t>Cálculo</t>
  </si>
  <si>
    <t>DESCRIPCIÓN</t>
  </si>
  <si>
    <t>MEDICIÓN</t>
  </si>
  <si>
    <t>(Total de registros renovados reporte actual / Total de registros renovados reporte anterior) *100</t>
  </si>
  <si>
    <t>Estimado</t>
  </si>
  <si>
    <t>% AVANCE REGISTRADO</t>
  </si>
  <si>
    <t>Nominativo</t>
  </si>
  <si>
    <t>Valor esperado</t>
  </si>
  <si>
    <t>Solicitudes recibidas</t>
  </si>
  <si>
    <t xml:space="preserve">Valor que requiere atención y justificación en el apartado de observaciones </t>
  </si>
  <si>
    <t>(Total de solicitudes atendidas / Total de solicitudes recibidas) *100</t>
  </si>
  <si>
    <t>(Total de encuestas aplicadas / Total de encuestas previstas) *100</t>
  </si>
  <si>
    <t xml:space="preserve">Semaforización </t>
  </si>
  <si>
    <t>Días operativos establecidos</t>
  </si>
  <si>
    <t>OBJETIVOS DE LA CALIDAD</t>
  </si>
  <si>
    <t>TABLERO DE CONTROL DE OBJETIVOS DE LA CALIDAD</t>
  </si>
  <si>
    <t>Actualizar el Padrón Electoral en la entidad mediante la captación de solicitudes de credencial requeridas por la ciudadanía en los Módulos de Atención Ciudadana instalados en la entidad.</t>
  </si>
  <si>
    <t xml:space="preserve">Elevar el porcentaje de utilización de la capacidad instalada en los Módulos de Atención Ciudadana de la entidad. 
</t>
  </si>
  <si>
    <t>a) Porcentaje de trámites realizados.</t>
  </si>
  <si>
    <t>(Total de trámites realizados por Campaña / Total de trámites establecidos en el pronóstico para la Campaña) *100</t>
  </si>
  <si>
    <t xml:space="preserve">
b) Porcentaje de reemplazo de credenciales no vigentes.</t>
  </si>
  <si>
    <t>Porcentaje de utilización de la capacidad instalada en los módulos de atención ciudadana.</t>
  </si>
  <si>
    <t xml:space="preserve">Brindar el servicio en todos los Módulos de Atención Ciudadana de la entidad, conforme al calendario de operación establecido en la Campaña de Actualización en turno. </t>
  </si>
  <si>
    <t xml:space="preserve">
Porcentaje de días operados durante la campaña:</t>
  </si>
  <si>
    <t xml:space="preserve">
(Días operados / Días operativos) *100</t>
  </si>
  <si>
    <t>Conocer la opinión ciudadana sobre el servicio de los Módulos de Atención Ciudadana.</t>
  </si>
  <si>
    <t>DIRECCIÓN EJECUTIVA DEL REGISTRO FEDERAL DE ELECTORES</t>
  </si>
  <si>
    <t>COORDINACIÓN DE OPERACIÓN EN CAMPO</t>
  </si>
  <si>
    <t>DIRECCIÓN DE ESTADÍSTICA</t>
  </si>
  <si>
    <t>Estado</t>
  </si>
  <si>
    <t>CAI 2019
(Del 1 de sep al 15 de dic)</t>
  </si>
  <si>
    <t>CAP 2019-2020
(Del 16 de dic 2019 al 31 de ago de 2020)</t>
  </si>
  <si>
    <t>CAI 2020
(Del 1 de sep al 15 de dic)</t>
  </si>
  <si>
    <t>CAP 2020-2021
(Del 16 de dic 2020 al 31 de ago de 2021)</t>
  </si>
  <si>
    <t>CAI 2021
(Del 1 de sep al 15 de dic)</t>
  </si>
  <si>
    <t>CAP 2021-2022
(Del 16 de dic 2021 al 31 de ago de 2022)</t>
  </si>
  <si>
    <t>CAI 2022
(Del 1 de sep al 15 de dic)</t>
  </si>
  <si>
    <t>Total</t>
  </si>
  <si>
    <t>Mínimo</t>
  </si>
  <si>
    <t>Máximo</t>
  </si>
  <si>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</si>
  <si>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</si>
  <si>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</si>
  <si>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</si>
  <si>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</si>
  <si>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</si>
  <si>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</si>
  <si>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</si>
  <si>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</si>
  <si>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</si>
  <si>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</si>
  <si>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</si>
  <si>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</si>
  <si>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</si>
  <si>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</si>
  <si>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</si>
  <si>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</si>
  <si>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</si>
  <si>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</si>
  <si>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</si>
  <si>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</si>
  <si>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</si>
  <si>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</si>
  <si>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</si>
  <si>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</si>
  <si>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</si>
  <si>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</si>
  <si>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</si>
  <si>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</si>
  <si>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</si>
  <si>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</si>
  <si>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</si>
  <si>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Pronóstico de solicitudes de credencial por Distrito Electoral Federal según campaña de actualización
Periodo del 1 de septiembre de 2019 al 15 de diciembre 2022 
(cifras en miles)</t>
  </si>
  <si>
    <t>Distrito</t>
  </si>
  <si>
    <t>Porcentaje de inscripciones en el rango de edad entre 18 y 19 años.</t>
  </si>
  <si>
    <t xml:space="preserve">
(Total de inscripciones en el periodo actual / Total de inscripciones en el periodo anterior) *100</t>
  </si>
  <si>
    <t xml:space="preserve">CUADRO DE OBSERVACIONES </t>
  </si>
  <si>
    <t>Descripción</t>
  </si>
  <si>
    <t xml:space="preserve">No conformidad </t>
  </si>
  <si>
    <t>Valor suficiente</t>
  </si>
  <si>
    <t>CAP 2023</t>
  </si>
  <si>
    <t>CAI 2023</t>
  </si>
  <si>
    <t>Inscripciones del periodo anterior (CAP 2021-2022, CAI 2022)</t>
  </si>
  <si>
    <t>Encuestas previstas</t>
  </si>
  <si>
    <t>Campaña CAP 2023</t>
  </si>
  <si>
    <t>Campaña CAI 2023</t>
  </si>
  <si>
    <t>Versión: 0</t>
  </si>
  <si>
    <t>Módulos con un turno: (Productividad promedio de atenciones de la semana operativa por estación de trabajo / 56) *100</t>
  </si>
  <si>
    <t>Módulos con doble turno: (Productividad promedio de atenciones de la semana operativa por estación de trabajo / 96) *100</t>
  </si>
  <si>
    <t>INSTITUTO NACIONAL ELECTORAL
SISTEMA DE GESTIÓN DE LA CALIDAD
VERACRUZ</t>
  </si>
  <si>
    <t>Medio</t>
  </si>
  <si>
    <t>34-67%</t>
  </si>
  <si>
    <r>
      <t>En el rubro 2 (</t>
    </r>
    <r>
      <rPr>
        <b/>
        <i/>
        <sz val="10"/>
        <rFont val="Arial"/>
        <family val="2"/>
      </rPr>
      <t>Elevar el porcentaje de utilización de la capacidad instalada en los Módulos de Atención Ciudadana de la entidad.</t>
    </r>
    <r>
      <rPr>
        <sz val="10"/>
        <rFont val="Arial"/>
        <family val="2"/>
      </rPr>
      <t xml:space="preserve">) el porcentaje corresponde al obtenido como nivel medio que debe reflejar un resultado entre </t>
    </r>
    <r>
      <rPr>
        <b/>
        <sz val="10"/>
        <color rgb="FF0070C0"/>
        <rFont val="Arial"/>
        <family val="2"/>
      </rPr>
      <t>34% y 67%</t>
    </r>
    <r>
      <rPr>
        <sz val="10"/>
        <rFont val="Arial"/>
        <family val="2"/>
      </rPr>
      <t xml:space="preserve"> obteniendo un resultado del </t>
    </r>
    <r>
      <rPr>
        <b/>
        <sz val="10"/>
        <rFont val="Arial"/>
        <family val="2"/>
      </rPr>
      <t xml:space="preserve">56.9% </t>
    </r>
    <r>
      <rPr>
        <sz val="10"/>
        <rFont val="Arial"/>
        <family val="2"/>
      </rPr>
      <t xml:space="preserve">de MAC de un turno y </t>
    </r>
    <r>
      <rPr>
        <b/>
        <sz val="10"/>
        <rFont val="Arial"/>
        <family val="2"/>
      </rPr>
      <t xml:space="preserve">71.2% </t>
    </r>
    <r>
      <rPr>
        <sz val="10"/>
        <rFont val="Arial"/>
        <family val="2"/>
      </rPr>
      <t>de Mac´s de dobre turno.,  Ahora bien en el rubro 1 indicador b), los reemplazos gradualmente disminuiran por que el universo de credenciales que pierdan vigencia será menor a medida que se realicen los reemplazos por lo que el porcentaje sera de medio a bajo de acuerdo a la formula del tablero.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</si>
</sst>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color rgb="FF333F4F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3" tint="-0.249977111117893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rgb="FF333F4F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3" tint="-0.249977111117893"/>
      <name val="Arial"/>
      <family val="2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name val="Arial"/>
      <family val="2"/>
    </font>
    <font>
      <sz val="18"/>
      <color theme="0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theme="2"/>
        <bgColor indexed="64"/>
      </patternFill>
    </fill>
    <fill>
      <patternFill patternType="solid">
        <fgColor rgb="FFE98BD7"/>
        <bgColor indexed="64"/>
      </patternFill>
    </fill>
    <fill>
      <patternFill patternType="solid">
        <fgColor rgb="FFD5007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ck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/>
      <right/>
      <top style="thin">
        <color indexed="64"/>
      </top>
      <bottom/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ck">
        <color theme="5"/>
      </left>
      <right style="thin">
        <color theme="5"/>
      </right>
      <top style="thick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ck">
        <color theme="5"/>
      </top>
      <bottom style="thin">
        <color theme="5"/>
      </bottom>
      <diagonal/>
    </border>
    <border>
      <left style="thin">
        <color theme="5"/>
      </left>
      <right style="thick">
        <color theme="5"/>
      </right>
      <top style="thick">
        <color theme="5"/>
      </top>
      <bottom style="thin">
        <color theme="5"/>
      </bottom>
      <diagonal/>
    </border>
    <border>
      <left style="thick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ck">
        <color theme="5"/>
      </right>
      <top style="thin">
        <color theme="5"/>
      </top>
      <bottom style="thin">
        <color theme="5"/>
      </bottom>
      <diagonal/>
    </border>
    <border>
      <left style="thick">
        <color theme="5"/>
      </left>
      <right style="thin">
        <color theme="5"/>
      </right>
      <top style="thin">
        <color theme="5"/>
      </top>
      <bottom style="thick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ck">
        <color theme="5"/>
      </bottom>
      <diagonal/>
    </border>
    <border>
      <left style="thin">
        <color theme="5"/>
      </left>
      <right style="thick">
        <color theme="5"/>
      </right>
      <top style="thin">
        <color theme="5"/>
      </top>
      <bottom style="thick">
        <color theme="5"/>
      </bottom>
      <diagonal/>
    </border>
    <border>
      <left style="thick">
        <color theme="5"/>
      </left>
      <right/>
      <top/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/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 style="double">
        <color rgb="FFB2B2B2"/>
      </bottom>
      <diagonal/>
    </border>
    <border>
      <left style="double">
        <color rgb="FFB2B2B2"/>
      </left>
      <right/>
      <top style="double">
        <color rgb="FFB2B2B2"/>
      </top>
      <bottom style="double">
        <color rgb="FFB2B2B2"/>
      </bottom>
      <diagonal/>
    </border>
    <border>
      <left style="double">
        <color rgb="FFB2B2B2"/>
      </left>
      <right/>
      <top style="double">
        <color rgb="FFB2B2B2"/>
      </top>
      <bottom/>
      <diagonal/>
    </border>
    <border>
      <left/>
      <right/>
      <top style="double">
        <color rgb="FFB2B2B2"/>
      </top>
      <bottom/>
      <diagonal/>
    </border>
    <border>
      <left/>
      <right style="double">
        <color rgb="FFB2B2B2"/>
      </right>
      <top style="double">
        <color rgb="FFB2B2B2"/>
      </top>
      <bottom/>
      <diagonal/>
    </border>
    <border>
      <left style="double">
        <color rgb="FFB2B2B2"/>
      </left>
      <right/>
      <top/>
      <bottom style="double">
        <color rgb="FFB2B2B2"/>
      </bottom>
      <diagonal/>
    </border>
    <border>
      <left/>
      <right/>
      <top/>
      <bottom style="double">
        <color rgb="FFB2B2B2"/>
      </bottom>
      <diagonal/>
    </border>
    <border>
      <left/>
      <right style="double">
        <color rgb="FFB2B2B2"/>
      </right>
      <top/>
      <bottom style="double">
        <color rgb="FFB2B2B2"/>
      </bottom>
      <diagonal/>
    </border>
  </borders>
  <cellStyleXfs count="11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3" borderId="0" applyFont="0" applyBorder="0" applyAlignment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5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top"/>
    </xf>
    <xf numFmtId="9" fontId="8" fillId="0" borderId="1" xfId="2" applyNumberFormat="1" applyFont="1" applyFill="1" applyBorder="1" applyAlignment="1">
      <alignment horizontal="center" vertical="center"/>
    </xf>
    <xf numFmtId="1" fontId="9" fillId="0" borderId="1" xfId="3" applyNumberFormat="1" applyFont="1" applyFill="1" applyBorder="1" applyAlignment="1">
      <alignment horizontal="center" vertical="center"/>
    </xf>
    <xf numFmtId="3" fontId="9" fillId="0" borderId="1" xfId="3" applyNumberFormat="1" applyFont="1" applyFill="1" applyBorder="1" applyAlignment="1">
      <alignment horizontal="center" vertical="center"/>
    </xf>
    <xf numFmtId="9" fontId="9" fillId="0" borderId="1" xfId="3" applyFont="1" applyFill="1" applyBorder="1" applyAlignment="1">
      <alignment horizontal="center" vertical="center"/>
    </xf>
    <xf numFmtId="0" fontId="5" fillId="4" borderId="1" xfId="3" applyNumberFormat="1" applyFont="1" applyFill="1" applyBorder="1" applyAlignment="1">
      <alignment horizontal="center" vertical="center"/>
    </xf>
    <xf numFmtId="1" fontId="5" fillId="4" borderId="1" xfId="3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righ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0" xfId="1"/>
    <xf numFmtId="0" fontId="25" fillId="0" borderId="0" xfId="1" applyFont="1" applyAlignment="1">
      <alignment horizontal="right"/>
    </xf>
    <xf numFmtId="0" fontId="22" fillId="0" borderId="0" xfId="1" applyFont="1" applyAlignment="1">
      <alignment horizontal="right"/>
    </xf>
    <xf numFmtId="0" fontId="27" fillId="0" borderId="0" xfId="0" applyFont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textRotation="90" wrapText="1"/>
    </xf>
    <xf numFmtId="4" fontId="23" fillId="0" borderId="17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18" xfId="0" applyFont="1" applyBorder="1"/>
    <xf numFmtId="0" fontId="5" fillId="0" borderId="19" xfId="0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2" fontId="23" fillId="0" borderId="20" xfId="0" applyNumberFormat="1" applyFont="1" applyBorder="1" applyAlignment="1">
      <alignment horizontal="center" vertical="center"/>
    </xf>
    <xf numFmtId="0" fontId="5" fillId="0" borderId="21" xfId="0" applyFont="1" applyBorder="1"/>
    <xf numFmtId="0" fontId="5" fillId="0" borderId="22" xfId="0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23" fillId="0" borderId="22" xfId="0" applyNumberFormat="1" applyFont="1" applyBorder="1" applyAlignment="1">
      <alignment horizontal="center" vertical="center"/>
    </xf>
    <xf numFmtId="2" fontId="23" fillId="0" borderId="23" xfId="0" applyNumberFormat="1" applyFont="1" applyBorder="1" applyAlignment="1">
      <alignment horizontal="center" vertical="center"/>
    </xf>
    <xf numFmtId="0" fontId="5" fillId="0" borderId="24" xfId="0" applyFont="1" applyBorder="1"/>
    <xf numFmtId="0" fontId="5" fillId="0" borderId="25" xfId="0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2" fontId="23" fillId="0" borderId="25" xfId="0" applyNumberFormat="1" applyFont="1" applyBorder="1" applyAlignment="1">
      <alignment horizontal="center" vertical="center"/>
    </xf>
    <xf numFmtId="2" fontId="23" fillId="0" borderId="26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8" fillId="4" borderId="1" xfId="2" applyNumberFormat="1" applyFont="1" applyFill="1" applyBorder="1" applyAlignment="1">
      <alignment horizontal="center" vertical="center"/>
    </xf>
    <xf numFmtId="0" fontId="5" fillId="8" borderId="21" xfId="0" applyFont="1" applyFill="1" applyBorder="1"/>
    <xf numFmtId="0" fontId="5" fillId="8" borderId="22" xfId="0" applyFont="1" applyFill="1" applyBorder="1" applyAlignment="1">
      <alignment horizontal="center" vertical="center"/>
    </xf>
    <xf numFmtId="2" fontId="5" fillId="8" borderId="22" xfId="0" applyNumberFormat="1" applyFont="1" applyFill="1" applyBorder="1" applyAlignment="1">
      <alignment horizontal="center" vertical="center"/>
    </xf>
    <xf numFmtId="2" fontId="23" fillId="8" borderId="22" xfId="0" applyNumberFormat="1" applyFont="1" applyFill="1" applyBorder="1" applyAlignment="1">
      <alignment horizontal="center" vertical="center"/>
    </xf>
    <xf numFmtId="2" fontId="23" fillId="8" borderId="23" xfId="0" applyNumberFormat="1" applyFont="1" applyFill="1" applyBorder="1" applyAlignment="1">
      <alignment horizontal="center" vertical="center"/>
    </xf>
    <xf numFmtId="0" fontId="0" fillId="8" borderId="0" xfId="0" applyFill="1"/>
    <xf numFmtId="0" fontId="0" fillId="0" borderId="27" xfId="0" applyBorder="1"/>
    <xf numFmtId="3" fontId="24" fillId="8" borderId="0" xfId="0" applyNumberFormat="1" applyFont="1" applyFill="1" applyAlignment="1">
      <alignment horizontal="center" vertical="center"/>
    </xf>
    <xf numFmtId="0" fontId="3" fillId="8" borderId="0" xfId="1" applyFill="1"/>
    <xf numFmtId="0" fontId="23" fillId="8" borderId="15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4" fontId="23" fillId="8" borderId="17" xfId="0" applyNumberFormat="1" applyFont="1" applyFill="1" applyBorder="1" applyAlignment="1">
      <alignment horizontal="center" vertical="center"/>
    </xf>
    <xf numFmtId="0" fontId="5" fillId="8" borderId="0" xfId="0" applyFont="1" applyFill="1"/>
    <xf numFmtId="0" fontId="5" fillId="8" borderId="19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 vertical="center"/>
    </xf>
    <xf numFmtId="0" fontId="5" fillId="4" borderId="1" xfId="3" applyNumberFormat="1" applyFont="1" applyFill="1" applyBorder="1" applyAlignment="1">
      <alignment horizontal="center" vertical="center" wrapText="1"/>
    </xf>
    <xf numFmtId="0" fontId="3" fillId="5" borderId="0" xfId="1" applyFill="1" applyAlignment="1">
      <alignment vertical="center"/>
    </xf>
    <xf numFmtId="0" fontId="3" fillId="0" borderId="0" xfId="1" applyAlignment="1">
      <alignment vertical="center"/>
    </xf>
    <xf numFmtId="0" fontId="3" fillId="6" borderId="0" xfId="1" applyFill="1" applyAlignment="1">
      <alignment vertical="center"/>
    </xf>
    <xf numFmtId="0" fontId="3" fillId="2" borderId="0" xfId="1" applyFill="1" applyAlignment="1">
      <alignment vertical="center"/>
    </xf>
    <xf numFmtId="164" fontId="29" fillId="4" borderId="28" xfId="6" applyNumberFormat="1" applyFont="1" applyFill="1" applyBorder="1" applyAlignment="1">
      <alignment horizontal="center" vertical="center" wrapText="1"/>
    </xf>
    <xf numFmtId="1" fontId="7" fillId="0" borderId="1" xfId="6" applyNumberFormat="1" applyFont="1" applyFill="1" applyBorder="1" applyAlignment="1">
      <alignment horizontal="center" vertical="center"/>
    </xf>
    <xf numFmtId="1" fontId="9" fillId="0" borderId="1" xfId="5" applyNumberFormat="1" applyFont="1" applyFill="1" applyBorder="1" applyAlignment="1">
      <alignment horizontal="center" vertical="center"/>
    </xf>
    <xf numFmtId="1" fontId="5" fillId="4" borderId="1" xfId="6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164" fontId="29" fillId="4" borderId="29" xfId="6" applyNumberFormat="1" applyFont="1" applyFill="1" applyBorder="1" applyAlignment="1">
      <alignment horizontal="center" vertical="center" wrapText="1"/>
    </xf>
    <xf numFmtId="164" fontId="29" fillId="4" borderId="30" xfId="6" applyNumberFormat="1" applyFont="1" applyFill="1" applyBorder="1" applyAlignment="1">
      <alignment horizontal="center" vertical="center" wrapText="1"/>
    </xf>
    <xf numFmtId="3" fontId="7" fillId="5" borderId="4" xfId="5" applyNumberFormat="1" applyFont="1" applyFill="1" applyBorder="1" applyAlignment="1">
      <alignment horizontal="center" vertical="center"/>
    </xf>
    <xf numFmtId="3" fontId="7" fillId="5" borderId="5" xfId="5" applyNumberFormat="1" applyFont="1" applyFill="1" applyBorder="1" applyAlignment="1">
      <alignment horizontal="center" vertical="center"/>
    </xf>
    <xf numFmtId="3" fontId="7" fillId="5" borderId="6" xfId="5" applyNumberFormat="1" applyFont="1" applyFill="1" applyBorder="1" applyAlignment="1">
      <alignment horizontal="center" vertical="center"/>
    </xf>
    <xf numFmtId="0" fontId="7" fillId="5" borderId="5" xfId="3" applyNumberFormat="1" applyFont="1" applyFill="1" applyBorder="1" applyAlignment="1">
      <alignment horizontal="center" vertical="center"/>
    </xf>
    <xf numFmtId="0" fontId="7" fillId="5" borderId="6" xfId="3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4" borderId="4" xfId="3" applyNumberFormat="1" applyFont="1" applyFill="1" applyBorder="1" applyAlignment="1">
      <alignment horizontal="center" vertical="center"/>
    </xf>
    <xf numFmtId="0" fontId="15" fillId="4" borderId="5" xfId="3" applyNumberFormat="1" applyFont="1" applyFill="1" applyBorder="1" applyAlignment="1">
      <alignment horizontal="center" vertical="center"/>
    </xf>
    <xf numFmtId="0" fontId="15" fillId="4" borderId="6" xfId="3" applyNumberFormat="1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top" wrapText="1"/>
    </xf>
    <xf numFmtId="0" fontId="1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5" fillId="5" borderId="10" xfId="3" applyNumberFormat="1" applyFont="1" applyFill="1" applyBorder="1" applyAlignment="1">
      <alignment horizontal="center" vertical="center"/>
    </xf>
    <xf numFmtId="1" fontId="5" fillId="5" borderId="9" xfId="3" applyNumberFormat="1" applyFont="1" applyFill="1" applyBorder="1" applyAlignment="1">
      <alignment horizontal="center" vertical="center"/>
    </xf>
    <xf numFmtId="1" fontId="5" fillId="5" borderId="7" xfId="3" applyNumberFormat="1" applyFont="1" applyFill="1" applyBorder="1" applyAlignment="1">
      <alignment horizontal="center" vertical="center"/>
    </xf>
    <xf numFmtId="1" fontId="5" fillId="5" borderId="8" xfId="3" applyNumberFormat="1" applyFont="1" applyFill="1" applyBorder="1" applyAlignment="1">
      <alignment horizontal="center" vertical="center"/>
    </xf>
    <xf numFmtId="3" fontId="7" fillId="5" borderId="8" xfId="6" applyNumberFormat="1" applyFont="1" applyFill="1" applyBorder="1" applyAlignment="1">
      <alignment horizontal="center" vertical="center"/>
    </xf>
    <xf numFmtId="3" fontId="7" fillId="5" borderId="14" xfId="6" applyNumberFormat="1" applyFont="1" applyFill="1" applyBorder="1" applyAlignment="1">
      <alignment horizontal="center" vertical="center"/>
    </xf>
    <xf numFmtId="1" fontId="5" fillId="5" borderId="13" xfId="3" applyNumberFormat="1" applyFont="1" applyFill="1" applyBorder="1" applyAlignment="1">
      <alignment horizontal="center" vertical="center"/>
    </xf>
    <xf numFmtId="1" fontId="5" fillId="5" borderId="14" xfId="3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/>
    </xf>
  </cellXfs>
  <cellStyles count="11">
    <cellStyle name="FONS" xfId="4" xr:uid="{00000000-0005-0000-0000-000000000000}"/>
    <cellStyle name="Millares" xfId="2" builtinId="3"/>
    <cellStyle name="Millares 2" xfId="5" xr:uid="{00000000-0005-0000-0000-000002000000}"/>
    <cellStyle name="Millares 2 2" xfId="9" xr:uid="{3C5A1068-912E-4303-BB00-B798CD846821}"/>
    <cellStyle name="Millares 3" xfId="8" xr:uid="{E7A939D5-6888-4942-A998-066BD7053325}"/>
    <cellStyle name="Normal" xfId="0" builtinId="0"/>
    <cellStyle name="Normal 2" xfId="1" xr:uid="{00000000-0005-0000-0000-000004000000}"/>
    <cellStyle name="Normal 3" xfId="7" xr:uid="{00000000-0005-0000-0000-000005000000}"/>
    <cellStyle name="Normal 3 2" xfId="10" xr:uid="{A75A15A2-F3D5-4097-B67A-868410B5A56A}"/>
    <cellStyle name="Porcentaje" xfId="3" builtinId="5"/>
    <cellStyle name="Porcentaje 2" xfId="6" xr:uid="{00000000-0005-0000-0000-000007000000}"/>
  </cellStyles>
  <dxfs count="33"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</dxfs>
  <tableStyles count="0" defaultTableStyle="TableStyleMedium2" defaultPivotStyle="PivotStyleLight16"/>
  <colors>
    <mruColors>
      <color rgb="FF950054"/>
      <color rgb="FFE98BD7"/>
      <color rgb="FF972958"/>
      <color rgb="FFD5007F"/>
      <color rgb="FFFF69C2"/>
      <color rgb="FFB8006E"/>
      <color rgb="FFFAE2F5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749301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6521" cy="485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79159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71675" cy="791591"/>
        </a:xfrm>
        <a:prstGeom prst="rect">
          <a:avLst/>
        </a:prstGeom>
      </xdr:spPr>
    </xdr:pic>
    <xdr:clientData/>
  </xdr:oneCellAnchor>
  <xdr:twoCellAnchor>
    <xdr:from>
      <xdr:col>1</xdr:col>
      <xdr:colOff>1085850</xdr:colOff>
      <xdr:row>3</xdr:row>
      <xdr:rowOff>0</xdr:rowOff>
    </xdr:from>
    <xdr:to>
      <xdr:col>19</xdr:col>
      <xdr:colOff>19050</xdr:colOff>
      <xdr:row>3</xdr:row>
      <xdr:rowOff>1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123950" y="800100"/>
          <a:ext cx="119253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0</xdr:row>
      <xdr:rowOff>0</xdr:rowOff>
    </xdr:from>
    <xdr:ext cx="1971675" cy="791591"/>
    <xdr:pic>
      <xdr:nvPicPr>
        <xdr:cNvPr id="4" name="Imagen 3">
          <a:extLst>
            <a:ext uri="{FF2B5EF4-FFF2-40B4-BE49-F238E27FC236}">
              <a16:creationId xmlns:a16="http://schemas.microsoft.com/office/drawing/2014/main" id="{9C21F468-E326-4BDC-A4CF-B506504FC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71675" cy="791591"/>
        </a:xfrm>
        <a:prstGeom prst="rect">
          <a:avLst/>
        </a:prstGeom>
      </xdr:spPr>
    </xdr:pic>
    <xdr:clientData/>
  </xdr:oneCellAnchor>
  <xdr:twoCellAnchor>
    <xdr:from>
      <xdr:col>1</xdr:col>
      <xdr:colOff>1085850</xdr:colOff>
      <xdr:row>3</xdr:row>
      <xdr:rowOff>0</xdr:rowOff>
    </xdr:from>
    <xdr:to>
      <xdr:col>20</xdr:col>
      <xdr:colOff>19050</xdr:colOff>
      <xdr:row>3</xdr:row>
      <xdr:rowOff>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333A99A-8EA3-45E1-B660-C897112D31B3}"/>
            </a:ext>
          </a:extLst>
        </xdr:cNvPr>
        <xdr:cNvCxnSpPr/>
      </xdr:nvCxnSpPr>
      <xdr:spPr>
        <a:xfrm flipV="1">
          <a:off x="1847850" y="800100"/>
          <a:ext cx="122872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showGridLines="0" tabSelected="1" view="pageBreakPreview" topLeftCell="D17" zoomScaleNormal="100" zoomScaleSheetLayoutView="100" zoomScalePageLayoutView="10" workbookViewId="0">
      <selection activeCell="K38" sqref="K38"/>
    </sheetView>
  </sheetViews>
  <sheetFormatPr baseColWidth="10" defaultColWidth="11.42578125" defaultRowHeight="30" customHeight="1" x14ac:dyDescent="0.2"/>
  <cols>
    <col min="1" max="1" width="9" style="1" bestFit="1" customWidth="1"/>
    <col min="2" max="2" width="31.7109375" style="1" customWidth="1"/>
    <col min="3" max="3" width="31.5703125" style="1" customWidth="1"/>
    <col min="4" max="4" width="21.7109375" style="1" customWidth="1"/>
    <col min="5" max="5" width="23.140625" style="1" customWidth="1"/>
    <col min="6" max="6" width="10.28515625" style="1" bestFit="1" customWidth="1"/>
    <col min="7" max="7" width="13.85546875" style="1" customWidth="1"/>
    <col min="8" max="10" width="7.7109375" style="1" customWidth="1"/>
    <col min="11" max="11" width="10.28515625" style="1" customWidth="1"/>
    <col min="12" max="12" width="10.7109375" style="1" customWidth="1"/>
    <col min="13" max="13" width="9.85546875" style="1" customWidth="1"/>
    <col min="14" max="19" width="7.7109375" style="1" customWidth="1"/>
    <col min="20" max="20" width="23.5703125" style="1" customWidth="1"/>
    <col min="21" max="16384" width="11.42578125" style="1"/>
  </cols>
  <sheetData>
    <row r="1" spans="1:20" ht="40.5" customHeight="1" x14ac:dyDescent="0.2">
      <c r="A1" s="112" t="s">
        <v>109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1:20" ht="18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72" t="s">
        <v>106</v>
      </c>
    </row>
    <row r="3" spans="1:20" ht="11.25" customHeight="1" x14ac:dyDescent="0.2">
      <c r="A3" s="1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0" ht="30" customHeight="1" x14ac:dyDescent="0.2">
      <c r="A4" s="113" t="s">
        <v>35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ht="5.25" customHeight="1" x14ac:dyDescent="0.2"/>
    <row r="6" spans="1:20" ht="18" customHeight="1" x14ac:dyDescent="0.2">
      <c r="A6" s="114" t="s">
        <v>34</v>
      </c>
      <c r="B6" s="114"/>
      <c r="C6" s="114"/>
      <c r="D6" s="114"/>
      <c r="E6" s="114"/>
      <c r="F6" s="114"/>
      <c r="G6" s="114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6" t="s">
        <v>25</v>
      </c>
    </row>
    <row r="7" spans="1:20" ht="15.75" x14ac:dyDescent="0.2">
      <c r="A7" s="117" t="s">
        <v>21</v>
      </c>
      <c r="B7" s="115"/>
      <c r="C7" s="118"/>
      <c r="D7" s="117" t="s">
        <v>22</v>
      </c>
      <c r="E7" s="115"/>
      <c r="F7" s="115"/>
      <c r="G7" s="118"/>
      <c r="H7" s="119" t="s">
        <v>100</v>
      </c>
      <c r="I7" s="120"/>
      <c r="J7" s="120"/>
      <c r="K7" s="120"/>
      <c r="L7" s="120"/>
      <c r="M7" s="120"/>
      <c r="N7" s="120"/>
      <c r="O7" s="121"/>
      <c r="P7" s="119" t="s">
        <v>101</v>
      </c>
      <c r="Q7" s="120"/>
      <c r="R7" s="120"/>
      <c r="S7" s="120"/>
      <c r="T7" s="116"/>
    </row>
    <row r="8" spans="1:20" s="2" customFormat="1" ht="15" customHeight="1" thickBot="1" x14ac:dyDescent="0.25">
      <c r="A8" s="5" t="s">
        <v>16</v>
      </c>
      <c r="B8" s="5" t="s">
        <v>15</v>
      </c>
      <c r="C8" s="5" t="s">
        <v>18</v>
      </c>
      <c r="D8" s="5" t="s">
        <v>20</v>
      </c>
      <c r="E8" s="5" t="s">
        <v>19</v>
      </c>
      <c r="F8" s="19" t="s">
        <v>24</v>
      </c>
      <c r="G8" s="19" t="s">
        <v>26</v>
      </c>
      <c r="H8" s="5" t="s">
        <v>0</v>
      </c>
      <c r="I8" s="5" t="s">
        <v>1</v>
      </c>
      <c r="J8" s="5" t="s">
        <v>2</v>
      </c>
      <c r="K8" s="5" t="s">
        <v>3</v>
      </c>
      <c r="L8" s="5" t="s">
        <v>4</v>
      </c>
      <c r="M8" s="5" t="s">
        <v>5</v>
      </c>
      <c r="N8" s="5" t="s">
        <v>6</v>
      </c>
      <c r="O8" s="5" t="s">
        <v>7</v>
      </c>
      <c r="P8" s="5" t="s">
        <v>8</v>
      </c>
      <c r="Q8" s="5" t="s">
        <v>9</v>
      </c>
      <c r="R8" s="5" t="s">
        <v>10</v>
      </c>
      <c r="S8" s="5" t="s">
        <v>11</v>
      </c>
      <c r="T8" s="116"/>
    </row>
    <row r="9" spans="1:20" s="2" customFormat="1" ht="38.1" customHeight="1" thickTop="1" thickBot="1" x14ac:dyDescent="0.25">
      <c r="A9" s="94">
        <v>1</v>
      </c>
      <c r="B9" s="127" t="s">
        <v>36</v>
      </c>
      <c r="C9" s="122" t="s">
        <v>38</v>
      </c>
      <c r="D9" s="103" t="s">
        <v>39</v>
      </c>
      <c r="E9" s="46" t="s">
        <v>104</v>
      </c>
      <c r="F9" s="7">
        <v>0.9</v>
      </c>
      <c r="G9" s="9">
        <v>576460</v>
      </c>
      <c r="H9" s="69">
        <v>106405</v>
      </c>
      <c r="I9" s="69">
        <v>83840</v>
      </c>
      <c r="J9" s="69">
        <v>80131</v>
      </c>
      <c r="K9" s="69">
        <v>61197</v>
      </c>
      <c r="L9" s="69">
        <v>70729</v>
      </c>
      <c r="M9" s="69">
        <v>65035</v>
      </c>
      <c r="N9" s="69">
        <v>65056</v>
      </c>
      <c r="O9" s="69">
        <v>70022</v>
      </c>
      <c r="P9" s="86"/>
      <c r="Q9" s="87"/>
      <c r="R9" s="87"/>
      <c r="S9" s="87"/>
      <c r="T9" s="68">
        <f>IFERROR(SUM(H9:O9)/G9,0)</f>
        <v>1.0450248065780801</v>
      </c>
    </row>
    <row r="10" spans="1:20" s="2" customFormat="1" ht="38.1" customHeight="1" thickTop="1" thickBot="1" x14ac:dyDescent="0.25">
      <c r="A10" s="95"/>
      <c r="B10" s="128"/>
      <c r="C10" s="124"/>
      <c r="D10" s="105"/>
      <c r="E10" s="46" t="s">
        <v>105</v>
      </c>
      <c r="F10" s="7">
        <v>0.85</v>
      </c>
      <c r="G10" s="9">
        <v>526760</v>
      </c>
      <c r="H10" s="87"/>
      <c r="I10" s="87"/>
      <c r="J10" s="87"/>
      <c r="K10" s="87"/>
      <c r="L10" s="87"/>
      <c r="M10" s="87"/>
      <c r="N10" s="87"/>
      <c r="O10" s="88"/>
      <c r="P10" s="69">
        <v>71471</v>
      </c>
      <c r="Q10" s="69">
        <v>0</v>
      </c>
      <c r="R10" s="69">
        <v>0</v>
      </c>
      <c r="S10" s="69">
        <v>0</v>
      </c>
      <c r="T10" s="68">
        <f>IFERROR(SUM(P10:S10)/G10,0)</f>
        <v>0.13568038575442326</v>
      </c>
    </row>
    <row r="11" spans="1:20" s="2" customFormat="1" ht="38.1" customHeight="1" thickTop="1" thickBot="1" x14ac:dyDescent="0.25">
      <c r="A11" s="95"/>
      <c r="B11" s="128"/>
      <c r="C11" s="122" t="s">
        <v>40</v>
      </c>
      <c r="D11" s="103" t="s">
        <v>23</v>
      </c>
      <c r="E11" s="46" t="s">
        <v>104</v>
      </c>
      <c r="F11" s="7">
        <v>0.9</v>
      </c>
      <c r="G11" s="9">
        <v>41630</v>
      </c>
      <c r="H11" s="69">
        <v>5937</v>
      </c>
      <c r="I11" s="69">
        <v>3474</v>
      </c>
      <c r="J11" s="69">
        <v>2887</v>
      </c>
      <c r="K11" s="69">
        <v>2286</v>
      </c>
      <c r="L11" s="69">
        <v>2782</v>
      </c>
      <c r="M11" s="69">
        <v>2734</v>
      </c>
      <c r="N11" s="69">
        <v>2994</v>
      </c>
      <c r="O11" s="69">
        <v>3472</v>
      </c>
      <c r="P11" s="86"/>
      <c r="Q11" s="87"/>
      <c r="R11" s="87"/>
      <c r="S11" s="87"/>
      <c r="T11" s="68">
        <f>IFERROR(SUM(H11:O11)/G11,0)</f>
        <v>0.63814556809992795</v>
      </c>
    </row>
    <row r="12" spans="1:20" s="3" customFormat="1" ht="38.1" customHeight="1" thickTop="1" thickBot="1" x14ac:dyDescent="0.25">
      <c r="A12" s="96"/>
      <c r="B12" s="129"/>
      <c r="C12" s="124"/>
      <c r="D12" s="105"/>
      <c r="E12" s="46" t="s">
        <v>105</v>
      </c>
      <c r="F12" s="7">
        <v>0.85</v>
      </c>
      <c r="G12" s="9">
        <v>8530</v>
      </c>
      <c r="H12" s="87"/>
      <c r="I12" s="87"/>
      <c r="J12" s="87"/>
      <c r="K12" s="87"/>
      <c r="L12" s="87"/>
      <c r="M12" s="87"/>
      <c r="N12" s="87"/>
      <c r="O12" s="88"/>
      <c r="P12" s="69">
        <v>4152</v>
      </c>
      <c r="Q12" s="69">
        <v>0</v>
      </c>
      <c r="R12" s="69">
        <v>0</v>
      </c>
      <c r="S12" s="69">
        <v>0</v>
      </c>
      <c r="T12" s="68">
        <f>IFERROR(SUM(P12:S12)/G12,0)</f>
        <v>0.48675263774912075</v>
      </c>
    </row>
    <row r="13" spans="1:20" s="3" customFormat="1" ht="9" customHeight="1" thickTop="1" thickBot="1" x14ac:dyDescent="0.25">
      <c r="A13" s="125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3"/>
    </row>
    <row r="14" spans="1:20" s="3" customFormat="1" ht="38.1" customHeight="1" thickTop="1" thickBot="1" x14ac:dyDescent="0.25">
      <c r="A14" s="94">
        <v>2</v>
      </c>
      <c r="B14" s="127" t="s">
        <v>37</v>
      </c>
      <c r="C14" s="122" t="s">
        <v>41</v>
      </c>
      <c r="D14" s="103" t="s">
        <v>107</v>
      </c>
      <c r="E14" s="46" t="s">
        <v>104</v>
      </c>
      <c r="F14" s="7" t="s">
        <v>110</v>
      </c>
      <c r="G14" s="7" t="s">
        <v>111</v>
      </c>
      <c r="H14" s="69">
        <v>40</v>
      </c>
      <c r="I14" s="69">
        <v>43</v>
      </c>
      <c r="J14" s="69">
        <v>35</v>
      </c>
      <c r="K14" s="69">
        <v>28</v>
      </c>
      <c r="L14" s="69">
        <v>27</v>
      </c>
      <c r="M14" s="69">
        <v>26</v>
      </c>
      <c r="N14" s="69">
        <v>29</v>
      </c>
      <c r="O14" s="69">
        <v>27</v>
      </c>
      <c r="P14" s="86"/>
      <c r="Q14" s="87"/>
      <c r="R14" s="87"/>
      <c r="S14" s="87"/>
      <c r="T14" s="68">
        <f>IFERROR(AVERAGE(H14:O14)/56,0)</f>
        <v>0.5691964285714286</v>
      </c>
    </row>
    <row r="15" spans="1:20" s="3" customFormat="1" ht="38.1" customHeight="1" thickTop="1" thickBot="1" x14ac:dyDescent="0.25">
      <c r="A15" s="95"/>
      <c r="B15" s="128"/>
      <c r="C15" s="123"/>
      <c r="D15" s="105"/>
      <c r="E15" s="46" t="s">
        <v>105</v>
      </c>
      <c r="F15" s="7" t="s">
        <v>110</v>
      </c>
      <c r="G15" s="7" t="s">
        <v>111</v>
      </c>
      <c r="H15" s="87"/>
      <c r="I15" s="87"/>
      <c r="J15" s="87"/>
      <c r="K15" s="87"/>
      <c r="L15" s="87"/>
      <c r="M15" s="87"/>
      <c r="N15" s="87"/>
      <c r="O15" s="88"/>
      <c r="P15" s="69">
        <v>0</v>
      </c>
      <c r="Q15" s="69">
        <v>0</v>
      </c>
      <c r="R15" s="69">
        <v>0</v>
      </c>
      <c r="S15" s="69">
        <v>0</v>
      </c>
      <c r="T15" s="68">
        <f>IFERROR(AVERAGE(P15:S15)/56,0)</f>
        <v>0</v>
      </c>
    </row>
    <row r="16" spans="1:20" s="3" customFormat="1" ht="38.1" customHeight="1" thickTop="1" thickBot="1" x14ac:dyDescent="0.25">
      <c r="A16" s="95"/>
      <c r="B16" s="128"/>
      <c r="C16" s="123"/>
      <c r="D16" s="103" t="s">
        <v>108</v>
      </c>
      <c r="E16" s="46" t="s">
        <v>104</v>
      </c>
      <c r="F16" s="7" t="s">
        <v>110</v>
      </c>
      <c r="G16" s="7" t="s">
        <v>111</v>
      </c>
      <c r="H16" s="69">
        <v>87</v>
      </c>
      <c r="I16" s="69">
        <v>83</v>
      </c>
      <c r="J16" s="69">
        <v>60</v>
      </c>
      <c r="K16" s="69">
        <v>59</v>
      </c>
      <c r="L16" s="69">
        <v>63</v>
      </c>
      <c r="M16" s="69">
        <v>60</v>
      </c>
      <c r="N16" s="69">
        <v>69</v>
      </c>
      <c r="O16" s="69">
        <v>66</v>
      </c>
      <c r="P16" s="86"/>
      <c r="Q16" s="87"/>
      <c r="R16" s="87"/>
      <c r="S16" s="87"/>
      <c r="T16" s="68">
        <f>IFERROR(AVERAGE(H16:O16)/96,0)</f>
        <v>0.71223958333333337</v>
      </c>
    </row>
    <row r="17" spans="1:20" s="3" customFormat="1" ht="38.1" customHeight="1" thickTop="1" thickBot="1" x14ac:dyDescent="0.25">
      <c r="A17" s="96"/>
      <c r="B17" s="129"/>
      <c r="C17" s="124"/>
      <c r="D17" s="105"/>
      <c r="E17" s="46" t="s">
        <v>105</v>
      </c>
      <c r="F17" s="7" t="s">
        <v>110</v>
      </c>
      <c r="G17" s="7" t="s">
        <v>111</v>
      </c>
      <c r="H17" s="87"/>
      <c r="I17" s="87"/>
      <c r="J17" s="87"/>
      <c r="K17" s="87"/>
      <c r="L17" s="87"/>
      <c r="M17" s="87"/>
      <c r="N17" s="87"/>
      <c r="O17" s="88"/>
      <c r="P17" s="69">
        <v>0</v>
      </c>
      <c r="Q17" s="69">
        <v>0</v>
      </c>
      <c r="R17" s="69">
        <v>0</v>
      </c>
      <c r="S17" s="69">
        <v>0</v>
      </c>
      <c r="T17" s="68" cm="1">
        <f t="array" ref="T17">IFERROR(AVERAGE((P17:S17)/(96)),0)</f>
        <v>0</v>
      </c>
    </row>
    <row r="18" spans="1:20" s="3" customFormat="1" ht="9" customHeight="1" thickTop="1" thickBot="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s="3" customFormat="1" ht="38.1" customHeight="1" thickTop="1" x14ac:dyDescent="0.2">
      <c r="A19" s="94">
        <v>3</v>
      </c>
      <c r="B19" s="97" t="s">
        <v>42</v>
      </c>
      <c r="C19" s="100" t="s">
        <v>43</v>
      </c>
      <c r="D19" s="103" t="s">
        <v>44</v>
      </c>
      <c r="E19" s="106" t="s">
        <v>33</v>
      </c>
      <c r="F19" s="107"/>
      <c r="G19" s="108"/>
      <c r="H19" s="63">
        <v>21</v>
      </c>
      <c r="I19" s="11">
        <v>19</v>
      </c>
      <c r="J19" s="11">
        <v>22</v>
      </c>
      <c r="K19" s="11">
        <v>19</v>
      </c>
      <c r="L19" s="11">
        <v>21</v>
      </c>
      <c r="M19" s="11">
        <v>20</v>
      </c>
      <c r="N19" s="11">
        <v>20</v>
      </c>
      <c r="O19" s="11">
        <v>23</v>
      </c>
      <c r="P19" s="47">
        <v>21</v>
      </c>
      <c r="Q19" s="47"/>
      <c r="R19" s="47"/>
      <c r="S19" s="47"/>
      <c r="T19" s="84">
        <f>IFERROR(SUM(H20:O20)/G20,0)</f>
        <v>1</v>
      </c>
    </row>
    <row r="20" spans="1:20" s="3" customFormat="1" ht="38.1" customHeight="1" thickBot="1" x14ac:dyDescent="0.25">
      <c r="A20" s="95"/>
      <c r="B20" s="98"/>
      <c r="C20" s="101"/>
      <c r="D20" s="104"/>
      <c r="E20" s="46" t="s">
        <v>104</v>
      </c>
      <c r="F20" s="10">
        <v>0.9</v>
      </c>
      <c r="G20" s="8">
        <f>SUM(H19:O19)</f>
        <v>165</v>
      </c>
      <c r="H20" s="69">
        <v>21</v>
      </c>
      <c r="I20" s="69">
        <v>19</v>
      </c>
      <c r="J20" s="69">
        <v>22</v>
      </c>
      <c r="K20" s="69">
        <v>19</v>
      </c>
      <c r="L20" s="69">
        <v>21</v>
      </c>
      <c r="M20" s="69">
        <v>20</v>
      </c>
      <c r="N20" s="69">
        <v>20</v>
      </c>
      <c r="O20" s="69">
        <v>23</v>
      </c>
      <c r="P20" s="86"/>
      <c r="Q20" s="87"/>
      <c r="R20" s="87"/>
      <c r="S20" s="87"/>
      <c r="T20" s="85"/>
    </row>
    <row r="21" spans="1:20" s="3" customFormat="1" ht="38.1" customHeight="1" thickTop="1" thickBot="1" x14ac:dyDescent="0.25">
      <c r="A21" s="96"/>
      <c r="B21" s="99"/>
      <c r="C21" s="102"/>
      <c r="D21" s="105"/>
      <c r="E21" s="46" t="s">
        <v>105</v>
      </c>
      <c r="F21" s="10">
        <v>0.9</v>
      </c>
      <c r="G21" s="8">
        <f>SUM(P19:S19)</f>
        <v>21</v>
      </c>
      <c r="H21" s="89"/>
      <c r="I21" s="89"/>
      <c r="J21" s="89"/>
      <c r="K21" s="89"/>
      <c r="L21" s="89"/>
      <c r="M21" s="89"/>
      <c r="N21" s="89"/>
      <c r="O21" s="90"/>
      <c r="P21" s="69">
        <v>21</v>
      </c>
      <c r="Q21" s="69">
        <v>0</v>
      </c>
      <c r="R21" s="69">
        <v>0</v>
      </c>
      <c r="S21" s="69">
        <v>0</v>
      </c>
      <c r="T21" s="68">
        <f>IFERROR(SUM(P21:S21)/G21,0)</f>
        <v>1</v>
      </c>
    </row>
    <row r="22" spans="1:20" s="3" customFormat="1" ht="9" customHeight="1" thickTop="1" thickBot="1" x14ac:dyDescent="0.25">
      <c r="A22" s="91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</row>
    <row r="23" spans="1:20" s="3" customFormat="1" ht="14.25" customHeight="1" thickTop="1" x14ac:dyDescent="0.2">
      <c r="A23" s="94">
        <v>4</v>
      </c>
      <c r="B23" s="127" t="s">
        <v>12</v>
      </c>
      <c r="C23" s="122" t="s">
        <v>94</v>
      </c>
      <c r="D23" s="103" t="s">
        <v>95</v>
      </c>
      <c r="E23" s="109" t="s">
        <v>102</v>
      </c>
      <c r="F23" s="110"/>
      <c r="G23" s="111"/>
      <c r="H23" s="12">
        <v>13209</v>
      </c>
      <c r="I23" s="12">
        <v>11085</v>
      </c>
      <c r="J23" s="12">
        <v>11884</v>
      </c>
      <c r="K23" s="12">
        <v>9270</v>
      </c>
      <c r="L23" s="12">
        <v>11556</v>
      </c>
      <c r="M23" s="12">
        <v>12423</v>
      </c>
      <c r="N23" s="12">
        <v>12806</v>
      </c>
      <c r="O23" s="12">
        <v>15135</v>
      </c>
      <c r="P23" s="12">
        <v>12469</v>
      </c>
      <c r="Q23" s="12">
        <v>11353</v>
      </c>
      <c r="R23" s="12">
        <v>11247</v>
      </c>
      <c r="S23" s="12">
        <v>5551</v>
      </c>
      <c r="T23" s="84">
        <f>IFERROR(SUM(H24:O24)/(G24),0)</f>
        <v>0.93887108701010602</v>
      </c>
    </row>
    <row r="24" spans="1:20" s="3" customFormat="1" ht="38.1" customHeight="1" thickBot="1" x14ac:dyDescent="0.25">
      <c r="A24" s="95"/>
      <c r="B24" s="128"/>
      <c r="C24" s="123"/>
      <c r="D24" s="104"/>
      <c r="E24" s="46" t="s">
        <v>104</v>
      </c>
      <c r="F24" s="10">
        <v>0.9</v>
      </c>
      <c r="G24" s="9">
        <f>SUM(H23:O23)</f>
        <v>97368</v>
      </c>
      <c r="H24" s="69">
        <v>14366</v>
      </c>
      <c r="I24" s="69">
        <v>11456</v>
      </c>
      <c r="J24" s="69">
        <v>10804</v>
      </c>
      <c r="K24" s="69">
        <v>9931</v>
      </c>
      <c r="L24" s="69">
        <v>10509</v>
      </c>
      <c r="M24" s="69">
        <v>10648</v>
      </c>
      <c r="N24" s="69">
        <v>11414</v>
      </c>
      <c r="O24" s="69">
        <v>12288</v>
      </c>
      <c r="P24" s="93"/>
      <c r="Q24" s="93"/>
      <c r="R24" s="93"/>
      <c r="S24" s="93"/>
      <c r="T24" s="85"/>
    </row>
    <row r="25" spans="1:20" s="3" customFormat="1" ht="38.1" customHeight="1" thickTop="1" thickBot="1" x14ac:dyDescent="0.25">
      <c r="A25" s="96"/>
      <c r="B25" s="129"/>
      <c r="C25" s="124"/>
      <c r="D25" s="105"/>
      <c r="E25" s="46" t="s">
        <v>105</v>
      </c>
      <c r="F25" s="10">
        <v>0.9</v>
      </c>
      <c r="G25" s="9">
        <f>SUM(P23:S23)</f>
        <v>40620</v>
      </c>
      <c r="H25" s="134"/>
      <c r="I25" s="134"/>
      <c r="J25" s="134"/>
      <c r="K25" s="134"/>
      <c r="L25" s="134"/>
      <c r="M25" s="134"/>
      <c r="N25" s="134"/>
      <c r="O25" s="135"/>
      <c r="P25" s="69">
        <v>14064</v>
      </c>
      <c r="Q25" s="69">
        <v>0</v>
      </c>
      <c r="R25" s="69">
        <v>0</v>
      </c>
      <c r="S25" s="69">
        <v>0</v>
      </c>
      <c r="T25" s="68">
        <f>IFERROR(SUM(P25:S25)/(G25),0)</f>
        <v>0.34623338257016251</v>
      </c>
    </row>
    <row r="26" spans="1:20" s="3" customFormat="1" ht="9" customHeight="1" thickTop="1" thickBot="1" x14ac:dyDescent="0.25">
      <c r="A26" s="143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</row>
    <row r="27" spans="1:20" s="3" customFormat="1" ht="15" customHeight="1" thickTop="1" x14ac:dyDescent="0.2">
      <c r="A27" s="17"/>
      <c r="B27" s="17"/>
      <c r="C27" s="17"/>
      <c r="D27" s="17"/>
      <c r="E27" s="109" t="s">
        <v>28</v>
      </c>
      <c r="F27" s="110"/>
      <c r="G27" s="111"/>
      <c r="H27" s="12">
        <v>50</v>
      </c>
      <c r="I27" s="12">
        <v>32</v>
      </c>
      <c r="J27" s="12">
        <v>42</v>
      </c>
      <c r="K27" s="12">
        <v>36</v>
      </c>
      <c r="L27" s="12">
        <v>36</v>
      </c>
      <c r="M27" s="12">
        <v>27</v>
      </c>
      <c r="N27" s="12">
        <v>22</v>
      </c>
      <c r="O27" s="12">
        <v>12</v>
      </c>
      <c r="P27" s="130"/>
      <c r="Q27" s="131"/>
      <c r="R27" s="131"/>
      <c r="S27" s="131"/>
      <c r="T27" s="84">
        <f>IFERROR(SUM(H28:O28)/G28,0)</f>
        <v>1</v>
      </c>
    </row>
    <row r="28" spans="1:20" s="3" customFormat="1" ht="38.1" customHeight="1" thickBot="1" x14ac:dyDescent="0.25">
      <c r="A28" s="95">
        <v>5</v>
      </c>
      <c r="B28" s="128" t="s">
        <v>17</v>
      </c>
      <c r="C28" s="123" t="s">
        <v>14</v>
      </c>
      <c r="D28" s="104" t="s">
        <v>30</v>
      </c>
      <c r="E28" s="46" t="s">
        <v>104</v>
      </c>
      <c r="F28" s="10">
        <v>0.9</v>
      </c>
      <c r="G28" s="8">
        <f>SUM(H27:O27)</f>
        <v>257</v>
      </c>
      <c r="H28" s="69">
        <v>50</v>
      </c>
      <c r="I28" s="69">
        <v>32</v>
      </c>
      <c r="J28" s="69">
        <v>42</v>
      </c>
      <c r="K28" s="69">
        <v>36</v>
      </c>
      <c r="L28" s="69">
        <v>36</v>
      </c>
      <c r="M28" s="69">
        <v>27</v>
      </c>
      <c r="N28" s="69">
        <v>22</v>
      </c>
      <c r="O28" s="69">
        <v>12</v>
      </c>
      <c r="P28" s="132"/>
      <c r="Q28" s="133"/>
      <c r="R28" s="133"/>
      <c r="S28" s="133"/>
      <c r="T28" s="85"/>
    </row>
    <row r="29" spans="1:20" s="3" customFormat="1" ht="15" customHeight="1" thickTop="1" x14ac:dyDescent="0.2">
      <c r="A29" s="95"/>
      <c r="B29" s="128"/>
      <c r="C29" s="123"/>
      <c r="D29" s="104"/>
      <c r="E29" s="109" t="s">
        <v>28</v>
      </c>
      <c r="F29" s="110"/>
      <c r="G29" s="111"/>
      <c r="H29" s="131"/>
      <c r="I29" s="131"/>
      <c r="J29" s="131"/>
      <c r="K29" s="131"/>
      <c r="L29" s="131"/>
      <c r="M29" s="131"/>
      <c r="N29" s="131"/>
      <c r="O29" s="136"/>
      <c r="P29" s="12">
        <v>15</v>
      </c>
      <c r="Q29" s="12">
        <v>0</v>
      </c>
      <c r="R29" s="12">
        <v>0</v>
      </c>
      <c r="S29" s="12">
        <v>0</v>
      </c>
      <c r="T29" s="84">
        <f>IFERROR(SUM(P30:S30)/G30,0)</f>
        <v>1</v>
      </c>
    </row>
    <row r="30" spans="1:20" s="3" customFormat="1" ht="38.1" customHeight="1" thickBot="1" x14ac:dyDescent="0.25">
      <c r="A30" s="96"/>
      <c r="B30" s="129"/>
      <c r="C30" s="124"/>
      <c r="D30" s="105"/>
      <c r="E30" s="46" t="s">
        <v>105</v>
      </c>
      <c r="F30" s="10">
        <v>0.9</v>
      </c>
      <c r="G30" s="8">
        <f>SUM(P29:S29)</f>
        <v>15</v>
      </c>
      <c r="H30" s="133"/>
      <c r="I30" s="133"/>
      <c r="J30" s="133"/>
      <c r="K30" s="133"/>
      <c r="L30" s="133"/>
      <c r="M30" s="133"/>
      <c r="N30" s="133"/>
      <c r="O30" s="137"/>
      <c r="P30" s="69">
        <v>15</v>
      </c>
      <c r="Q30" s="69">
        <v>0</v>
      </c>
      <c r="R30" s="69">
        <v>0</v>
      </c>
      <c r="S30" s="69">
        <v>0</v>
      </c>
      <c r="T30" s="85"/>
    </row>
    <row r="31" spans="1:20" s="3" customFormat="1" ht="9" customHeight="1" thickTop="1" thickBot="1" x14ac:dyDescent="0.25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</row>
    <row r="32" spans="1:20" s="3" customFormat="1" ht="15" customHeight="1" thickTop="1" x14ac:dyDescent="0.2">
      <c r="A32" s="140">
        <v>6</v>
      </c>
      <c r="B32" s="127" t="s">
        <v>45</v>
      </c>
      <c r="C32" s="122" t="s">
        <v>13</v>
      </c>
      <c r="D32" s="103" t="s">
        <v>31</v>
      </c>
      <c r="E32" s="109" t="s">
        <v>103</v>
      </c>
      <c r="F32" s="110"/>
      <c r="G32" s="111"/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f>($G$33/1)</f>
        <v>7002.2000000000007</v>
      </c>
      <c r="P32" s="130"/>
      <c r="Q32" s="131"/>
      <c r="R32" s="131"/>
      <c r="S32" s="131"/>
      <c r="T32" s="84">
        <f>IFERROR(SUM(H33:O33)/G33,0)</f>
        <v>2.7137185455999542</v>
      </c>
    </row>
    <row r="33" spans="1:20" s="3" customFormat="1" ht="38.1" customHeight="1" thickBot="1" x14ac:dyDescent="0.25">
      <c r="A33" s="141"/>
      <c r="B33" s="128"/>
      <c r="C33" s="123"/>
      <c r="D33" s="104"/>
      <c r="E33" s="46" t="s">
        <v>104</v>
      </c>
      <c r="F33" s="10">
        <v>0.9</v>
      </c>
      <c r="G33" s="70">
        <f>(O9*0.1)</f>
        <v>7002.2000000000007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19002</v>
      </c>
      <c r="P33" s="132"/>
      <c r="Q33" s="133"/>
      <c r="R33" s="133"/>
      <c r="S33" s="133"/>
      <c r="T33" s="85"/>
    </row>
    <row r="34" spans="1:20" s="3" customFormat="1" ht="15" customHeight="1" thickTop="1" x14ac:dyDescent="0.2">
      <c r="A34" s="141"/>
      <c r="B34" s="128"/>
      <c r="C34" s="123"/>
      <c r="D34" s="104"/>
      <c r="E34" s="109" t="s">
        <v>103</v>
      </c>
      <c r="F34" s="110"/>
      <c r="G34" s="111"/>
      <c r="H34" s="131"/>
      <c r="I34" s="131"/>
      <c r="J34" s="131"/>
      <c r="K34" s="131"/>
      <c r="L34" s="131"/>
      <c r="M34" s="131"/>
      <c r="N34" s="131"/>
      <c r="O34" s="136"/>
      <c r="P34" s="71">
        <f>($G$35/4)</f>
        <v>13169</v>
      </c>
      <c r="Q34" s="71">
        <f t="shared" ref="Q34:S34" si="0">($G$35/4)</f>
        <v>13169</v>
      </c>
      <c r="R34" s="71">
        <f t="shared" si="0"/>
        <v>13169</v>
      </c>
      <c r="S34" s="71">
        <f t="shared" si="0"/>
        <v>13169</v>
      </c>
      <c r="T34" s="84">
        <f>IFERROR(SUM(P35:S35)/G35,0)</f>
        <v>0.27479307464499964</v>
      </c>
    </row>
    <row r="35" spans="1:20" s="4" customFormat="1" ht="38.1" customHeight="1" thickBot="1" x14ac:dyDescent="0.25">
      <c r="A35" s="142"/>
      <c r="B35" s="129"/>
      <c r="C35" s="124"/>
      <c r="D35" s="105"/>
      <c r="E35" s="46" t="s">
        <v>105</v>
      </c>
      <c r="F35" s="10">
        <v>0.9</v>
      </c>
      <c r="G35" s="70">
        <f>(G10*0.1)</f>
        <v>52676</v>
      </c>
      <c r="H35" s="133"/>
      <c r="I35" s="133"/>
      <c r="J35" s="133"/>
      <c r="K35" s="133"/>
      <c r="L35" s="133"/>
      <c r="M35" s="133"/>
      <c r="N35" s="133"/>
      <c r="O35" s="137"/>
      <c r="P35" s="69">
        <v>14475</v>
      </c>
      <c r="Q35" s="69">
        <v>0</v>
      </c>
      <c r="R35" s="69">
        <v>0</v>
      </c>
      <c r="S35" s="69">
        <v>0</v>
      </c>
      <c r="T35" s="85"/>
    </row>
    <row r="36" spans="1:20" ht="30" customHeight="1" thickTop="1" x14ac:dyDescent="0.2">
      <c r="H36" s="139"/>
      <c r="I36" s="139"/>
      <c r="J36" s="139"/>
    </row>
    <row r="37" spans="1:20" ht="15" customHeight="1" x14ac:dyDescent="0.2">
      <c r="D37" s="138" t="s">
        <v>32</v>
      </c>
      <c r="E37" s="138"/>
      <c r="F37" s="138"/>
      <c r="G37" s="138"/>
      <c r="H37" s="16"/>
      <c r="I37" s="16"/>
    </row>
    <row r="38" spans="1:20" ht="15" customHeight="1" x14ac:dyDescent="0.2">
      <c r="D38" s="64"/>
      <c r="E38" s="65" t="s">
        <v>29</v>
      </c>
      <c r="F38" s="65"/>
      <c r="G38" s="20"/>
      <c r="H38" s="16"/>
      <c r="I38" s="16"/>
    </row>
    <row r="39" spans="1:20" ht="15" customHeight="1" x14ac:dyDescent="0.2">
      <c r="D39" s="66"/>
      <c r="E39" s="65" t="s">
        <v>99</v>
      </c>
      <c r="F39" s="65"/>
      <c r="G39" s="20"/>
      <c r="H39" s="16"/>
      <c r="I39" s="16"/>
    </row>
    <row r="40" spans="1:20" ht="15" customHeight="1" x14ac:dyDescent="0.2">
      <c r="D40" s="67"/>
      <c r="E40" s="65" t="s">
        <v>27</v>
      </c>
      <c r="F40" s="65"/>
      <c r="G40" s="20"/>
    </row>
    <row r="41" spans="1:20" ht="30" customHeight="1" thickBot="1" x14ac:dyDescent="0.25"/>
    <row r="42" spans="1:20" ht="30" customHeight="1" thickTop="1" thickBot="1" x14ac:dyDescent="0.25">
      <c r="B42" s="73" t="s">
        <v>96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4"/>
    </row>
    <row r="43" spans="1:20" ht="30" customHeight="1" thickTop="1" thickBot="1" x14ac:dyDescent="0.25">
      <c r="B43" s="75" t="s">
        <v>97</v>
      </c>
      <c r="C43" s="75"/>
      <c r="D43" s="75"/>
      <c r="E43" s="75"/>
      <c r="F43" s="75"/>
      <c r="G43" s="76"/>
      <c r="H43" s="77" t="s">
        <v>98</v>
      </c>
      <c r="I43" s="75"/>
      <c r="J43" s="75"/>
      <c r="K43" s="75"/>
      <c r="L43" s="75"/>
      <c r="M43" s="76"/>
    </row>
    <row r="44" spans="1:20" ht="30" customHeight="1" thickTop="1" x14ac:dyDescent="0.2">
      <c r="B44" s="78" t="s">
        <v>112</v>
      </c>
      <c r="C44" s="79"/>
      <c r="D44" s="79"/>
      <c r="E44" s="79"/>
      <c r="F44" s="79"/>
      <c r="G44" s="80"/>
      <c r="H44" s="78"/>
      <c r="I44" s="79"/>
      <c r="J44" s="79"/>
      <c r="K44" s="79"/>
      <c r="L44" s="79"/>
      <c r="M44" s="80"/>
    </row>
    <row r="45" spans="1:20" ht="30" customHeight="1" thickBot="1" x14ac:dyDescent="0.25">
      <c r="B45" s="81"/>
      <c r="C45" s="82"/>
      <c r="D45" s="82"/>
      <c r="E45" s="82"/>
      <c r="F45" s="82"/>
      <c r="G45" s="83"/>
      <c r="H45" s="81"/>
      <c r="I45" s="82"/>
      <c r="J45" s="82"/>
      <c r="K45" s="82"/>
      <c r="L45" s="82"/>
      <c r="M45" s="83"/>
    </row>
    <row r="46" spans="1:20" ht="30" customHeight="1" thickTop="1" x14ac:dyDescent="0.2"/>
  </sheetData>
  <sheetProtection formatCells="0" formatColumns="0" formatRows="0" insertColumns="0" insertRows="0" insertHyperlinks="0" sort="0" autoFilter="0" pivotTables="0"/>
  <mergeCells count="75">
    <mergeCell ref="D37:G37"/>
    <mergeCell ref="T19:T20"/>
    <mergeCell ref="H36:J36"/>
    <mergeCell ref="A32:A35"/>
    <mergeCell ref="B32:B35"/>
    <mergeCell ref="C32:C35"/>
    <mergeCell ref="D32:D35"/>
    <mergeCell ref="E34:G34"/>
    <mergeCell ref="H34:O35"/>
    <mergeCell ref="A31:S31"/>
    <mergeCell ref="E32:G32"/>
    <mergeCell ref="P32:S33"/>
    <mergeCell ref="T32:T33"/>
    <mergeCell ref="T34:T35"/>
    <mergeCell ref="A26:S26"/>
    <mergeCell ref="E27:G27"/>
    <mergeCell ref="T27:T28"/>
    <mergeCell ref="A28:A30"/>
    <mergeCell ref="B28:B30"/>
    <mergeCell ref="C28:C30"/>
    <mergeCell ref="D28:D30"/>
    <mergeCell ref="E29:G29"/>
    <mergeCell ref="H29:O30"/>
    <mergeCell ref="T29:T30"/>
    <mergeCell ref="D23:D25"/>
    <mergeCell ref="B23:B25"/>
    <mergeCell ref="C23:C25"/>
    <mergeCell ref="P27:S28"/>
    <mergeCell ref="H25:O25"/>
    <mergeCell ref="D9:D10"/>
    <mergeCell ref="C14:C17"/>
    <mergeCell ref="D14:D15"/>
    <mergeCell ref="C11:C12"/>
    <mergeCell ref="D11:D12"/>
    <mergeCell ref="D16:D17"/>
    <mergeCell ref="A13:S13"/>
    <mergeCell ref="A9:A12"/>
    <mergeCell ref="B9:B12"/>
    <mergeCell ref="C9:C10"/>
    <mergeCell ref="A14:A17"/>
    <mergeCell ref="B14:B17"/>
    <mergeCell ref="P9:S9"/>
    <mergeCell ref="H10:O10"/>
    <mergeCell ref="P11:S11"/>
    <mergeCell ref="H12:O12"/>
    <mergeCell ref="A1:T1"/>
    <mergeCell ref="A4:T4"/>
    <mergeCell ref="A6:G6"/>
    <mergeCell ref="H6:S6"/>
    <mergeCell ref="T6:T8"/>
    <mergeCell ref="A7:C7"/>
    <mergeCell ref="D7:G7"/>
    <mergeCell ref="H7:O7"/>
    <mergeCell ref="P7:S7"/>
    <mergeCell ref="T23:T24"/>
    <mergeCell ref="P14:S14"/>
    <mergeCell ref="H15:O15"/>
    <mergeCell ref="P16:S16"/>
    <mergeCell ref="H17:O17"/>
    <mergeCell ref="P20:S20"/>
    <mergeCell ref="H21:O21"/>
    <mergeCell ref="A22:S22"/>
    <mergeCell ref="P24:S24"/>
    <mergeCell ref="A19:A21"/>
    <mergeCell ref="B19:B21"/>
    <mergeCell ref="C19:C21"/>
    <mergeCell ref="D19:D21"/>
    <mergeCell ref="E19:G19"/>
    <mergeCell ref="E23:G23"/>
    <mergeCell ref="A23:A25"/>
    <mergeCell ref="B42:M42"/>
    <mergeCell ref="B43:G43"/>
    <mergeCell ref="H43:M43"/>
    <mergeCell ref="B44:G45"/>
    <mergeCell ref="H44:M45"/>
  </mergeCells>
  <conditionalFormatting sqref="P11">
    <cfRule type="colorScale" priority="134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P20">
    <cfRule type="colorScale" priority="13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T13 T22 T18 T26 T31">
    <cfRule type="dataBar" priority="1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{1F801464-96E8-4679-89B0-B3EB67E7E8E4}</x14:id>
        </ext>
      </extLst>
    </cfRule>
  </conditionalFormatting>
  <conditionalFormatting sqref="P14">
    <cfRule type="colorScale" priority="120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P16">
    <cfRule type="colorScale" priority="1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P9">
    <cfRule type="colorScale" priority="157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T25">
    <cfRule type="cellIs" dxfId="32" priority="88" operator="greaterThan">
      <formula>95%</formula>
    </cfRule>
    <cfRule type="cellIs" dxfId="31" priority="89" operator="greaterThanOrEqual">
      <formula>90%</formula>
    </cfRule>
    <cfRule type="cellIs" dxfId="30" priority="90" operator="lessThan">
      <formula>89.99%</formula>
    </cfRule>
  </conditionalFormatting>
  <conditionalFormatting sqref="T34">
    <cfRule type="cellIs" dxfId="29" priority="76" operator="greaterThan">
      <formula>95%</formula>
    </cfRule>
    <cfRule type="cellIs" dxfId="28" priority="77" operator="greaterThanOrEqual">
      <formula>90%</formula>
    </cfRule>
    <cfRule type="cellIs" dxfId="27" priority="78" operator="lessThan">
      <formula>89.99%</formula>
    </cfRule>
  </conditionalFormatting>
  <conditionalFormatting sqref="T32">
    <cfRule type="cellIs" dxfId="26" priority="73" operator="greaterThan">
      <formula>95%</formula>
    </cfRule>
    <cfRule type="cellIs" dxfId="25" priority="74" operator="greaterThanOrEqual">
      <formula>90%</formula>
    </cfRule>
    <cfRule type="cellIs" dxfId="24" priority="75" operator="lessThan">
      <formula>89.99%</formula>
    </cfRule>
  </conditionalFormatting>
  <conditionalFormatting sqref="T29">
    <cfRule type="cellIs" dxfId="23" priority="70" operator="greaterThan">
      <formula>95%</formula>
    </cfRule>
    <cfRule type="cellIs" dxfId="22" priority="71" operator="greaterThanOrEqual">
      <formula>90%</formula>
    </cfRule>
    <cfRule type="cellIs" dxfId="21" priority="72" operator="lessThan">
      <formula>89.99%</formula>
    </cfRule>
  </conditionalFormatting>
  <conditionalFormatting sqref="T27">
    <cfRule type="cellIs" dxfId="20" priority="67" operator="greaterThan">
      <formula>95%</formula>
    </cfRule>
    <cfRule type="cellIs" dxfId="19" priority="68" operator="greaterThanOrEqual">
      <formula>90%</formula>
    </cfRule>
    <cfRule type="cellIs" dxfId="18" priority="69" operator="lessThan">
      <formula>89.99%</formula>
    </cfRule>
  </conditionalFormatting>
  <conditionalFormatting sqref="T23">
    <cfRule type="cellIs" dxfId="17" priority="64" operator="greaterThan">
      <formula>95%</formula>
    </cfRule>
    <cfRule type="cellIs" dxfId="16" priority="65" operator="greaterThanOrEqual">
      <formula>90%</formula>
    </cfRule>
    <cfRule type="cellIs" dxfId="15" priority="66" operator="lessThan">
      <formula>89.99%</formula>
    </cfRule>
  </conditionalFormatting>
  <conditionalFormatting sqref="T19">
    <cfRule type="cellIs" dxfId="14" priority="61" operator="greaterThan">
      <formula>95%</formula>
    </cfRule>
    <cfRule type="cellIs" dxfId="13" priority="62" operator="greaterThanOrEqual">
      <formula>90%</formula>
    </cfRule>
    <cfRule type="cellIs" dxfId="12" priority="63" operator="lessThan">
      <formula>89.99%</formula>
    </cfRule>
  </conditionalFormatting>
  <conditionalFormatting sqref="T21">
    <cfRule type="cellIs" dxfId="11" priority="58" operator="greaterThan">
      <formula>95%</formula>
    </cfRule>
    <cfRule type="cellIs" dxfId="10" priority="59" operator="greaterThanOrEqual">
      <formula>90%</formula>
    </cfRule>
    <cfRule type="cellIs" dxfId="9" priority="60" operator="lessThan">
      <formula>89.99%</formula>
    </cfRule>
  </conditionalFormatting>
  <conditionalFormatting sqref="T17">
    <cfRule type="cellIs" dxfId="8" priority="55" operator="greaterThan">
      <formula>95%</formula>
    </cfRule>
    <cfRule type="cellIs" dxfId="7" priority="56" operator="greaterThanOrEqual">
      <formula>90%</formula>
    </cfRule>
    <cfRule type="cellIs" dxfId="6" priority="57" operator="lessThan">
      <formula>89.99%</formula>
    </cfRule>
  </conditionalFormatting>
  <conditionalFormatting sqref="T14:T16">
    <cfRule type="cellIs" dxfId="5" priority="52" operator="greaterThan">
      <formula>95%</formula>
    </cfRule>
    <cfRule type="cellIs" dxfId="4" priority="53" operator="greaterThanOrEqual">
      <formula>90%</formula>
    </cfRule>
    <cfRule type="cellIs" dxfId="3" priority="54" operator="lessThan">
      <formula>89.99%</formula>
    </cfRule>
  </conditionalFormatting>
  <conditionalFormatting sqref="T9:T12">
    <cfRule type="cellIs" dxfId="2" priority="49" operator="greaterThan">
      <formula>95%</formula>
    </cfRule>
    <cfRule type="cellIs" dxfId="1" priority="50" operator="greaterThanOrEqual">
      <formula>90%</formula>
    </cfRule>
    <cfRule type="cellIs" dxfId="0" priority="51" operator="lessThan">
      <formula>89.99%</formula>
    </cfRule>
  </conditionalFormatting>
  <conditionalFormatting sqref="H9:O9">
    <cfRule type="colorScale" priority="46">
      <colorScale>
        <cfvo type="num" val="$P$24"/>
        <cfvo type="num" val="$P$24"/>
        <color rgb="FFE98BD7"/>
        <color rgb="FF950054"/>
      </colorScale>
    </cfRule>
    <cfRule type="colorScale" priority="47">
      <colorScale>
        <cfvo type="num" val="&quot;&lt;$H$27&quot;"/>
        <cfvo type="num" val="$P$24"/>
        <color rgb="FFE98BD7"/>
        <color rgb="FF950054"/>
      </colorScale>
    </cfRule>
    <cfRule type="colorScale" priority="48">
      <colorScale>
        <cfvo type="num" val="&quot;&lt;$H$27&quot;"/>
        <cfvo type="num" val="$P$24"/>
        <color rgb="FFFF7128"/>
        <color rgb="FF950054"/>
      </colorScale>
    </cfRule>
  </conditionalFormatting>
  <conditionalFormatting sqref="P10:S10">
    <cfRule type="colorScale" priority="43">
      <colorScale>
        <cfvo type="num" val="$P$24"/>
        <cfvo type="num" val="$P$24"/>
        <color rgb="FFE98BD7"/>
        <color rgb="FF950054"/>
      </colorScale>
    </cfRule>
    <cfRule type="colorScale" priority="44">
      <colorScale>
        <cfvo type="num" val="&quot;&lt;$H$27&quot;"/>
        <cfvo type="num" val="$P$24"/>
        <color rgb="FFE98BD7"/>
        <color rgb="FF950054"/>
      </colorScale>
    </cfRule>
    <cfRule type="colorScale" priority="45">
      <colorScale>
        <cfvo type="num" val="&quot;&lt;$H$27&quot;"/>
        <cfvo type="num" val="$P$24"/>
        <color rgb="FFFF7128"/>
        <color rgb="FF950054"/>
      </colorScale>
    </cfRule>
  </conditionalFormatting>
  <conditionalFormatting sqref="H11:O11">
    <cfRule type="colorScale" priority="40">
      <colorScale>
        <cfvo type="num" val="$P$24"/>
        <cfvo type="num" val="$P$24"/>
        <color rgb="FFE98BD7"/>
        <color rgb="FF950054"/>
      </colorScale>
    </cfRule>
    <cfRule type="colorScale" priority="41">
      <colorScale>
        <cfvo type="num" val="&quot;&lt;$H$27&quot;"/>
        <cfvo type="num" val="$P$24"/>
        <color rgb="FFE98BD7"/>
        <color rgb="FF950054"/>
      </colorScale>
    </cfRule>
    <cfRule type="colorScale" priority="42">
      <colorScale>
        <cfvo type="num" val="&quot;&lt;$H$27&quot;"/>
        <cfvo type="num" val="$P$24"/>
        <color rgb="FFFF7128"/>
        <color rgb="FF950054"/>
      </colorScale>
    </cfRule>
  </conditionalFormatting>
  <conditionalFormatting sqref="P12:S12">
    <cfRule type="colorScale" priority="37">
      <colorScale>
        <cfvo type="num" val="$P$24"/>
        <cfvo type="num" val="$P$24"/>
        <color rgb="FFE98BD7"/>
        <color rgb="FF950054"/>
      </colorScale>
    </cfRule>
    <cfRule type="colorScale" priority="38">
      <colorScale>
        <cfvo type="num" val="&quot;&lt;$H$27&quot;"/>
        <cfvo type="num" val="$P$24"/>
        <color rgb="FFE98BD7"/>
        <color rgb="FF950054"/>
      </colorScale>
    </cfRule>
    <cfRule type="colorScale" priority="39">
      <colorScale>
        <cfvo type="num" val="&quot;&lt;$H$27&quot;"/>
        <cfvo type="num" val="$P$24"/>
        <color rgb="FFFF7128"/>
        <color rgb="FF950054"/>
      </colorScale>
    </cfRule>
  </conditionalFormatting>
  <conditionalFormatting sqref="H14:O14">
    <cfRule type="colorScale" priority="34">
      <colorScale>
        <cfvo type="num" val="$P$24"/>
        <cfvo type="num" val="$P$24"/>
        <color rgb="FFE98BD7"/>
        <color rgb="FF950054"/>
      </colorScale>
    </cfRule>
    <cfRule type="colorScale" priority="35">
      <colorScale>
        <cfvo type="num" val="&quot;&lt;$H$27&quot;"/>
        <cfvo type="num" val="$P$24"/>
        <color rgb="FFE98BD7"/>
        <color rgb="FF950054"/>
      </colorScale>
    </cfRule>
    <cfRule type="colorScale" priority="36">
      <colorScale>
        <cfvo type="num" val="&quot;&lt;$H$27&quot;"/>
        <cfvo type="num" val="$P$24"/>
        <color rgb="FFFF7128"/>
        <color rgb="FF950054"/>
      </colorScale>
    </cfRule>
  </conditionalFormatting>
  <conditionalFormatting sqref="P15:S15">
    <cfRule type="colorScale" priority="31">
      <colorScale>
        <cfvo type="num" val="$P$24"/>
        <cfvo type="num" val="$P$24"/>
        <color rgb="FFE98BD7"/>
        <color rgb="FF950054"/>
      </colorScale>
    </cfRule>
    <cfRule type="colorScale" priority="32">
      <colorScale>
        <cfvo type="num" val="&quot;&lt;$H$27&quot;"/>
        <cfvo type="num" val="$P$24"/>
        <color rgb="FFE98BD7"/>
        <color rgb="FF950054"/>
      </colorScale>
    </cfRule>
    <cfRule type="colorScale" priority="33">
      <colorScale>
        <cfvo type="num" val="&quot;&lt;$H$27&quot;"/>
        <cfvo type="num" val="$P$24"/>
        <color rgb="FFFF7128"/>
        <color rgb="FF950054"/>
      </colorScale>
    </cfRule>
  </conditionalFormatting>
  <conditionalFormatting sqref="H16:O16">
    <cfRule type="colorScale" priority="28">
      <colorScale>
        <cfvo type="num" val="$P$24"/>
        <cfvo type="num" val="$P$24"/>
        <color rgb="FFE98BD7"/>
        <color rgb="FF950054"/>
      </colorScale>
    </cfRule>
    <cfRule type="colorScale" priority="29">
      <colorScale>
        <cfvo type="num" val="&quot;&lt;$H$27&quot;"/>
        <cfvo type="num" val="$P$24"/>
        <color rgb="FFE98BD7"/>
        <color rgb="FF950054"/>
      </colorScale>
    </cfRule>
    <cfRule type="colorScale" priority="30">
      <colorScale>
        <cfvo type="num" val="&quot;&lt;$H$27&quot;"/>
        <cfvo type="num" val="$P$24"/>
        <color rgb="FFFF7128"/>
        <color rgb="FF950054"/>
      </colorScale>
    </cfRule>
  </conditionalFormatting>
  <conditionalFormatting sqref="P17:S17">
    <cfRule type="colorScale" priority="25">
      <colorScale>
        <cfvo type="num" val="$P$24"/>
        <cfvo type="num" val="$P$24"/>
        <color rgb="FFE98BD7"/>
        <color rgb="FF950054"/>
      </colorScale>
    </cfRule>
    <cfRule type="colorScale" priority="26">
      <colorScale>
        <cfvo type="num" val="&quot;&lt;$H$27&quot;"/>
        <cfvo type="num" val="$P$24"/>
        <color rgb="FFE98BD7"/>
        <color rgb="FF950054"/>
      </colorScale>
    </cfRule>
    <cfRule type="colorScale" priority="27">
      <colorScale>
        <cfvo type="num" val="&quot;&lt;$H$27&quot;"/>
        <cfvo type="num" val="$P$24"/>
        <color rgb="FFFF7128"/>
        <color rgb="FF950054"/>
      </colorScale>
    </cfRule>
  </conditionalFormatting>
  <conditionalFormatting sqref="H20:O20">
    <cfRule type="colorScale" priority="22">
      <colorScale>
        <cfvo type="num" val="$P$24"/>
        <cfvo type="num" val="$P$24"/>
        <color rgb="FFE98BD7"/>
        <color rgb="FF950054"/>
      </colorScale>
    </cfRule>
    <cfRule type="colorScale" priority="23">
      <colorScale>
        <cfvo type="num" val="&quot;&lt;$H$27&quot;"/>
        <cfvo type="num" val="$P$24"/>
        <color rgb="FFE98BD7"/>
        <color rgb="FF950054"/>
      </colorScale>
    </cfRule>
    <cfRule type="colorScale" priority="24">
      <colorScale>
        <cfvo type="num" val="&quot;&lt;$H$27&quot;"/>
        <cfvo type="num" val="$P$24"/>
        <color rgb="FFFF7128"/>
        <color rgb="FF950054"/>
      </colorScale>
    </cfRule>
  </conditionalFormatting>
  <conditionalFormatting sqref="P21:S21">
    <cfRule type="colorScale" priority="19">
      <colorScale>
        <cfvo type="num" val="$P$24"/>
        <cfvo type="num" val="$P$24"/>
        <color rgb="FFE98BD7"/>
        <color rgb="FF950054"/>
      </colorScale>
    </cfRule>
    <cfRule type="colorScale" priority="20">
      <colorScale>
        <cfvo type="num" val="&quot;&lt;$H$27&quot;"/>
        <cfvo type="num" val="$P$24"/>
        <color rgb="FFE98BD7"/>
        <color rgb="FF950054"/>
      </colorScale>
    </cfRule>
    <cfRule type="colorScale" priority="21">
      <colorScale>
        <cfvo type="num" val="&quot;&lt;$H$27&quot;"/>
        <cfvo type="num" val="$P$24"/>
        <color rgb="FFFF7128"/>
        <color rgb="FF950054"/>
      </colorScale>
    </cfRule>
  </conditionalFormatting>
  <conditionalFormatting sqref="H24:O24">
    <cfRule type="colorScale" priority="16">
      <colorScale>
        <cfvo type="num" val="$P$24"/>
        <cfvo type="num" val="$P$24"/>
        <color rgb="FFE98BD7"/>
        <color rgb="FF950054"/>
      </colorScale>
    </cfRule>
    <cfRule type="colorScale" priority="17">
      <colorScale>
        <cfvo type="num" val="&quot;&lt;$H$27&quot;"/>
        <cfvo type="num" val="$P$24"/>
        <color rgb="FFE98BD7"/>
        <color rgb="FF950054"/>
      </colorScale>
    </cfRule>
    <cfRule type="colorScale" priority="18">
      <colorScale>
        <cfvo type="num" val="&quot;&lt;$H$27&quot;"/>
        <cfvo type="num" val="$P$24"/>
        <color rgb="FFFF7128"/>
        <color rgb="FF950054"/>
      </colorScale>
    </cfRule>
  </conditionalFormatting>
  <conditionalFormatting sqref="P25:S25">
    <cfRule type="colorScale" priority="13">
      <colorScale>
        <cfvo type="num" val="$P$24"/>
        <cfvo type="num" val="$P$24"/>
        <color rgb="FFE98BD7"/>
        <color rgb="FF950054"/>
      </colorScale>
    </cfRule>
    <cfRule type="colorScale" priority="14">
      <colorScale>
        <cfvo type="num" val="&quot;&lt;$H$27&quot;"/>
        <cfvo type="num" val="$P$24"/>
        <color rgb="FFE98BD7"/>
        <color rgb="FF950054"/>
      </colorScale>
    </cfRule>
    <cfRule type="colorScale" priority="15">
      <colorScale>
        <cfvo type="num" val="&quot;&lt;$H$27&quot;"/>
        <cfvo type="num" val="$P$24"/>
        <color rgb="FFFF7128"/>
        <color rgb="FF950054"/>
      </colorScale>
    </cfRule>
  </conditionalFormatting>
  <conditionalFormatting sqref="H28:O28">
    <cfRule type="colorScale" priority="10">
      <colorScale>
        <cfvo type="num" val="$P$24"/>
        <cfvo type="num" val="$P$24"/>
        <color rgb="FFE98BD7"/>
        <color rgb="FF950054"/>
      </colorScale>
    </cfRule>
    <cfRule type="colorScale" priority="11">
      <colorScale>
        <cfvo type="num" val="&quot;&lt;$H$27&quot;"/>
        <cfvo type="num" val="$P$24"/>
        <color rgb="FFE98BD7"/>
        <color rgb="FF950054"/>
      </colorScale>
    </cfRule>
    <cfRule type="colorScale" priority="12">
      <colorScale>
        <cfvo type="num" val="&quot;&lt;$H$27&quot;"/>
        <cfvo type="num" val="$P$24"/>
        <color rgb="FFFF7128"/>
        <color rgb="FF950054"/>
      </colorScale>
    </cfRule>
  </conditionalFormatting>
  <conditionalFormatting sqref="P30:S30">
    <cfRule type="colorScale" priority="7">
      <colorScale>
        <cfvo type="num" val="$P$24"/>
        <cfvo type="num" val="$P$24"/>
        <color rgb="FFE98BD7"/>
        <color rgb="FF950054"/>
      </colorScale>
    </cfRule>
    <cfRule type="colorScale" priority="8">
      <colorScale>
        <cfvo type="num" val="&quot;&lt;$H$27&quot;"/>
        <cfvo type="num" val="$P$24"/>
        <color rgb="FFE98BD7"/>
        <color rgb="FF950054"/>
      </colorScale>
    </cfRule>
    <cfRule type="colorScale" priority="9">
      <colorScale>
        <cfvo type="num" val="&quot;&lt;$H$27&quot;"/>
        <cfvo type="num" val="$P$24"/>
        <color rgb="FFFF7128"/>
        <color rgb="FF950054"/>
      </colorScale>
    </cfRule>
  </conditionalFormatting>
  <conditionalFormatting sqref="H33:O33">
    <cfRule type="colorScale" priority="4">
      <colorScale>
        <cfvo type="num" val="$P$24"/>
        <cfvo type="num" val="$P$24"/>
        <color rgb="FFE98BD7"/>
        <color rgb="FF950054"/>
      </colorScale>
    </cfRule>
    <cfRule type="colorScale" priority="5">
      <colorScale>
        <cfvo type="num" val="&quot;&lt;$H$27&quot;"/>
        <cfvo type="num" val="$P$24"/>
        <color rgb="FFE98BD7"/>
        <color rgb="FF950054"/>
      </colorScale>
    </cfRule>
    <cfRule type="colorScale" priority="6">
      <colorScale>
        <cfvo type="num" val="&quot;&lt;$H$27&quot;"/>
        <cfvo type="num" val="$P$24"/>
        <color rgb="FFFF7128"/>
        <color rgb="FF950054"/>
      </colorScale>
    </cfRule>
  </conditionalFormatting>
  <conditionalFormatting sqref="P35:S35">
    <cfRule type="colorScale" priority="1">
      <colorScale>
        <cfvo type="num" val="$P$24"/>
        <cfvo type="num" val="$P$24"/>
        <color rgb="FFE98BD7"/>
        <color rgb="FF950054"/>
      </colorScale>
    </cfRule>
    <cfRule type="colorScale" priority="2">
      <colorScale>
        <cfvo type="num" val="&quot;&lt;$H$27&quot;"/>
        <cfvo type="num" val="$P$24"/>
        <color rgb="FFE98BD7"/>
        <color rgb="FF950054"/>
      </colorScale>
    </cfRule>
    <cfRule type="colorScale" priority="3">
      <colorScale>
        <cfvo type="num" val="&quot;&lt;$H$27&quot;"/>
        <cfvo type="num" val="$P$24"/>
        <color rgb="FFFF7128"/>
        <color rgb="FF950054"/>
      </colorScale>
    </cfRule>
  </conditionalFormatting>
  <dataValidations count="1">
    <dataValidation showDropDown="1" showInputMessage="1" showErrorMessage="1" sqref="F24:F25 F11 F14:F17 F30 F9 F20:F21 F28 F32:F35" xr:uid="{00000000-0002-0000-0000-000000000000}"/>
  </dataValidations>
  <pageMargins left="0.23622047244094491" right="0.23622047244094491" top="0.74803149606299213" bottom="0.74803149606299213" header="0.31496062992125984" footer="0.31496062992125984"/>
  <pageSetup paperSize="5" scale="66" fitToHeight="0" orientation="landscape" r:id="rId1"/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801464-96E8-4679-89B0-B3EB67E7E8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T13 T22 T18 T26 T31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13"/>
  <sheetViews>
    <sheetView topLeftCell="A233" workbookViewId="0">
      <selection activeCell="U239" sqref="U239"/>
    </sheetView>
  </sheetViews>
  <sheetFormatPr baseColWidth="10" defaultRowHeight="12.75" x14ac:dyDescent="0.2"/>
  <cols>
    <col min="2" max="2" width="21.5703125" bestFit="1" customWidth="1"/>
    <col min="3" max="3" width="7.28515625" bestFit="1" customWidth="1"/>
    <col min="4" max="7" width="10" customWidth="1"/>
    <col min="8" max="9" width="10" style="53" customWidth="1"/>
    <col min="10" max="19" width="10" customWidth="1"/>
  </cols>
  <sheetData>
    <row r="1" spans="1:32" ht="21" x14ac:dyDescent="0.35">
      <c r="A1" s="20"/>
      <c r="B1" s="20"/>
      <c r="C1" s="20"/>
      <c r="D1" s="20"/>
      <c r="E1" s="26"/>
      <c r="F1" s="26"/>
      <c r="G1" s="26"/>
      <c r="H1" s="55"/>
      <c r="I1" s="55"/>
      <c r="J1" s="26"/>
      <c r="K1" s="26"/>
      <c r="L1" s="26"/>
      <c r="M1" s="26"/>
      <c r="N1" s="21"/>
      <c r="O1" s="26"/>
      <c r="P1" s="26"/>
      <c r="Q1" s="26"/>
      <c r="R1" s="22"/>
      <c r="S1" s="20"/>
      <c r="T1" s="21" t="s">
        <v>46</v>
      </c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2" spans="1:32" ht="21" x14ac:dyDescent="0.35">
      <c r="A2" s="22"/>
      <c r="B2" s="20"/>
      <c r="C2" s="20"/>
      <c r="D2" s="20"/>
      <c r="E2" s="20"/>
      <c r="F2" s="20"/>
      <c r="G2" s="20"/>
      <c r="H2" s="56"/>
      <c r="I2" s="56"/>
      <c r="J2" s="20"/>
      <c r="K2" s="20"/>
      <c r="L2" s="20"/>
      <c r="M2" s="20"/>
      <c r="N2" s="21"/>
      <c r="O2" s="20"/>
      <c r="P2" s="20"/>
      <c r="Q2" s="20"/>
      <c r="R2" s="22"/>
      <c r="S2" s="20"/>
      <c r="T2" s="21" t="s">
        <v>47</v>
      </c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ht="21" x14ac:dyDescent="0.35">
      <c r="A3" s="22"/>
      <c r="B3" s="20"/>
      <c r="C3" s="20"/>
      <c r="D3" s="20"/>
      <c r="E3" s="20"/>
      <c r="F3" s="20"/>
      <c r="G3" s="20"/>
      <c r="H3" s="56"/>
      <c r="I3" s="56"/>
      <c r="J3" s="20"/>
      <c r="K3" s="20"/>
      <c r="L3" s="20"/>
      <c r="M3" s="20"/>
      <c r="N3" s="21"/>
      <c r="O3" s="20"/>
      <c r="P3" s="20"/>
      <c r="Q3" s="20"/>
      <c r="R3" s="22"/>
      <c r="S3" s="20"/>
      <c r="T3" s="21" t="s">
        <v>48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2" ht="15" x14ac:dyDescent="0.25">
      <c r="A4" s="22"/>
      <c r="B4" s="20"/>
      <c r="C4" s="20"/>
      <c r="D4" s="20"/>
      <c r="E4" s="20"/>
      <c r="F4" s="20"/>
      <c r="H4" s="56"/>
      <c r="I4" s="56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ht="23.25" customHeight="1" x14ac:dyDescent="0.2">
      <c r="B5" s="147" t="s">
        <v>92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spans="1:32" ht="23.25" x14ac:dyDescent="0.2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13.5" thickBot="1" x14ac:dyDescent="0.25"/>
    <row r="8" spans="1:32" ht="48.75" customHeight="1" thickTop="1" thickBot="1" x14ac:dyDescent="0.25">
      <c r="B8" s="146" t="s">
        <v>49</v>
      </c>
      <c r="C8" s="146" t="s">
        <v>93</v>
      </c>
      <c r="D8" s="146" t="s">
        <v>50</v>
      </c>
      <c r="E8" s="148"/>
      <c r="F8" s="146" t="s">
        <v>51</v>
      </c>
      <c r="G8" s="148"/>
      <c r="H8" s="149" t="s">
        <v>52</v>
      </c>
      <c r="I8" s="150"/>
      <c r="J8" s="146" t="s">
        <v>53</v>
      </c>
      <c r="K8" s="148"/>
      <c r="L8" s="146" t="s">
        <v>54</v>
      </c>
      <c r="M8" s="148"/>
      <c r="N8" s="146" t="s">
        <v>55</v>
      </c>
      <c r="O8" s="148"/>
      <c r="P8" s="146" t="s">
        <v>56</v>
      </c>
      <c r="Q8" s="148"/>
      <c r="R8" s="148" t="s">
        <v>57</v>
      </c>
      <c r="S8" s="148"/>
    </row>
    <row r="9" spans="1:32" ht="22.5" customHeight="1" thickTop="1" thickBot="1" x14ac:dyDescent="0.25">
      <c r="B9" s="146"/>
      <c r="C9" s="146"/>
      <c r="D9" s="27" t="s">
        <v>58</v>
      </c>
      <c r="E9" s="27" t="s">
        <v>59</v>
      </c>
      <c r="F9" s="27" t="s">
        <v>58</v>
      </c>
      <c r="G9" s="27" t="s">
        <v>59</v>
      </c>
      <c r="H9" s="57" t="s">
        <v>58</v>
      </c>
      <c r="I9" s="57" t="s">
        <v>59</v>
      </c>
      <c r="J9" s="27" t="s">
        <v>58</v>
      </c>
      <c r="K9" s="27" t="s">
        <v>59</v>
      </c>
      <c r="L9" s="27" t="s">
        <v>58</v>
      </c>
      <c r="M9" s="27" t="s">
        <v>59</v>
      </c>
      <c r="N9" s="27" t="s">
        <v>58</v>
      </c>
      <c r="O9" s="27" t="s">
        <v>59</v>
      </c>
      <c r="P9" s="27" t="s">
        <v>58</v>
      </c>
      <c r="Q9" s="27" t="s">
        <v>59</v>
      </c>
      <c r="R9" s="27" t="s">
        <v>58</v>
      </c>
      <c r="S9" s="27" t="s">
        <v>59</v>
      </c>
    </row>
    <row r="10" spans="1:32" ht="3" customHeight="1" thickTop="1" thickBot="1" x14ac:dyDescent="0.25">
      <c r="B10" s="24"/>
      <c r="C10" s="28"/>
      <c r="D10" s="25"/>
      <c r="E10" s="25"/>
      <c r="F10" s="25"/>
      <c r="G10" s="25"/>
      <c r="H10" s="58"/>
      <c r="I10" s="58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32" ht="14.25" thickTop="1" thickBot="1" x14ac:dyDescent="0.25">
      <c r="B11" s="145" t="s">
        <v>57</v>
      </c>
      <c r="C11" s="145"/>
      <c r="D11" s="29">
        <f>SUM(D13:D312)</f>
        <v>3952.8400000000015</v>
      </c>
      <c r="E11" s="29">
        <f t="shared" ref="E11:S11" si="0">SUM(E13:E312)</f>
        <v>4593.3900000000012</v>
      </c>
      <c r="F11" s="29">
        <f t="shared" si="0"/>
        <v>10604.439999999997</v>
      </c>
      <c r="G11" s="29">
        <f t="shared" si="0"/>
        <v>12869.320000000005</v>
      </c>
      <c r="H11" s="59">
        <f t="shared" si="0"/>
        <v>4671.7500000000009</v>
      </c>
      <c r="I11" s="59">
        <f t="shared" si="0"/>
        <v>5678.0899999999956</v>
      </c>
      <c r="J11" s="29">
        <f t="shared" si="0"/>
        <v>8367.0600000000031</v>
      </c>
      <c r="K11" s="29">
        <f t="shared" si="0"/>
        <v>10249.930000000002</v>
      </c>
      <c r="L11" s="29">
        <f t="shared" si="0"/>
        <v>4808.7199999999975</v>
      </c>
      <c r="M11" s="29">
        <f t="shared" si="0"/>
        <v>5893.4199999999992</v>
      </c>
      <c r="N11" s="29">
        <f t="shared" si="0"/>
        <v>11392.799999999994</v>
      </c>
      <c r="O11" s="29">
        <f t="shared" si="0"/>
        <v>14198.630000000001</v>
      </c>
      <c r="P11" s="29">
        <f t="shared" si="0"/>
        <v>4314.380000000001</v>
      </c>
      <c r="Q11" s="29">
        <f t="shared" si="0"/>
        <v>5380.2800000000007</v>
      </c>
      <c r="R11" s="29">
        <f t="shared" si="0"/>
        <v>48111.989999999976</v>
      </c>
      <c r="S11" s="29">
        <f t="shared" si="0"/>
        <v>58863.060000000049</v>
      </c>
    </row>
    <row r="12" spans="1:32" ht="3" customHeight="1" thickTop="1" thickBot="1" x14ac:dyDescent="0.25">
      <c r="B12" s="30"/>
      <c r="C12" s="30"/>
      <c r="D12" s="30"/>
      <c r="E12" s="30"/>
      <c r="F12" s="30"/>
      <c r="G12" s="30"/>
      <c r="H12" s="60"/>
      <c r="I12" s="6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32" ht="13.5" thickTop="1" x14ac:dyDescent="0.2">
      <c r="B13" s="31" t="s">
        <v>60</v>
      </c>
      <c r="C13" s="32">
        <v>1</v>
      </c>
      <c r="D13" s="33">
        <v>9.89</v>
      </c>
      <c r="E13" s="33">
        <v>11.389999999999999</v>
      </c>
      <c r="F13" s="33">
        <v>32.870000000000005</v>
      </c>
      <c r="G13" s="33">
        <v>39.31</v>
      </c>
      <c r="H13" s="61">
        <v>14.58</v>
      </c>
      <c r="I13" s="61">
        <v>17.45</v>
      </c>
      <c r="J13" s="32">
        <v>23.6</v>
      </c>
      <c r="K13" s="32">
        <v>29.220000000000002</v>
      </c>
      <c r="L13" s="32">
        <v>13.48</v>
      </c>
      <c r="M13" s="32">
        <v>16.740000000000002</v>
      </c>
      <c r="N13" s="32">
        <v>27.68</v>
      </c>
      <c r="O13" s="32">
        <v>34.06</v>
      </c>
      <c r="P13" s="32">
        <v>10.42</v>
      </c>
      <c r="Q13" s="32">
        <v>12.82</v>
      </c>
      <c r="R13" s="34">
        <f>D13+F13+H13+J13+L13+N13+P13</f>
        <v>132.51999999999998</v>
      </c>
      <c r="S13" s="35">
        <f>E13+G13+I13+K13+M13+O13+Q13</f>
        <v>160.99</v>
      </c>
    </row>
    <row r="14" spans="1:32" x14ac:dyDescent="0.2">
      <c r="B14" s="36" t="s">
        <v>60</v>
      </c>
      <c r="C14" s="37">
        <v>2</v>
      </c>
      <c r="D14" s="38">
        <v>16.07</v>
      </c>
      <c r="E14" s="38">
        <v>18.8</v>
      </c>
      <c r="F14" s="38">
        <v>46.779999999999994</v>
      </c>
      <c r="G14" s="38">
        <v>56.090000000000011</v>
      </c>
      <c r="H14" s="49">
        <v>20.660000000000004</v>
      </c>
      <c r="I14" s="49">
        <v>24.8</v>
      </c>
      <c r="J14" s="37">
        <v>36.869999999999997</v>
      </c>
      <c r="K14" s="37">
        <v>45.76</v>
      </c>
      <c r="L14" s="37">
        <v>21.19</v>
      </c>
      <c r="M14" s="37">
        <v>26.349999999999998</v>
      </c>
      <c r="N14" s="37">
        <v>44.66</v>
      </c>
      <c r="O14" s="37">
        <v>56.350000000000009</v>
      </c>
      <c r="P14" s="37">
        <v>16.829999999999998</v>
      </c>
      <c r="Q14" s="37">
        <v>21.25</v>
      </c>
      <c r="R14" s="39">
        <f t="shared" ref="R14:S77" si="1">D14+F14+H14+J14+L14+N14+P14</f>
        <v>203.06</v>
      </c>
      <c r="S14" s="40">
        <f t="shared" si="1"/>
        <v>249.40000000000003</v>
      </c>
    </row>
    <row r="15" spans="1:32" x14ac:dyDescent="0.2">
      <c r="B15" s="36" t="s">
        <v>60</v>
      </c>
      <c r="C15" s="37">
        <v>3</v>
      </c>
      <c r="D15" s="38">
        <v>15.63</v>
      </c>
      <c r="E15" s="38">
        <v>18.190000000000001</v>
      </c>
      <c r="F15" s="38">
        <v>47.440000000000005</v>
      </c>
      <c r="G15" s="38">
        <v>56.67</v>
      </c>
      <c r="H15" s="49">
        <v>20.99</v>
      </c>
      <c r="I15" s="49">
        <v>25.090000000000003</v>
      </c>
      <c r="J15" s="37">
        <v>37.729999999999997</v>
      </c>
      <c r="K15" s="37">
        <v>46.46</v>
      </c>
      <c r="L15" s="37">
        <v>21.69</v>
      </c>
      <c r="M15" s="37">
        <v>26.75</v>
      </c>
      <c r="N15" s="37">
        <v>43.63</v>
      </c>
      <c r="O15" s="37">
        <v>54.55</v>
      </c>
      <c r="P15" s="37">
        <v>16.400000000000002</v>
      </c>
      <c r="Q15" s="37">
        <v>20.54</v>
      </c>
      <c r="R15" s="39">
        <f t="shared" si="1"/>
        <v>203.51</v>
      </c>
      <c r="S15" s="40">
        <f t="shared" si="1"/>
        <v>248.24999999999997</v>
      </c>
    </row>
    <row r="16" spans="1:32" x14ac:dyDescent="0.2">
      <c r="B16" s="36" t="s">
        <v>61</v>
      </c>
      <c r="C16" s="37">
        <v>1</v>
      </c>
      <c r="D16" s="38">
        <v>14.87</v>
      </c>
      <c r="E16" s="38">
        <v>18.689999999999998</v>
      </c>
      <c r="F16" s="38">
        <v>30.93</v>
      </c>
      <c r="G16" s="38">
        <v>37.78</v>
      </c>
      <c r="H16" s="49">
        <v>13.47</v>
      </c>
      <c r="I16" s="49">
        <v>16.45</v>
      </c>
      <c r="J16" s="37">
        <v>28.08</v>
      </c>
      <c r="K16" s="37">
        <v>35.19</v>
      </c>
      <c r="L16" s="37">
        <v>16.25</v>
      </c>
      <c r="M16" s="37">
        <v>20.41</v>
      </c>
      <c r="N16" s="37">
        <v>37.700000000000003</v>
      </c>
      <c r="O16" s="37">
        <v>53.43</v>
      </c>
      <c r="P16" s="37">
        <v>14.26</v>
      </c>
      <c r="Q16" s="37">
        <v>20.310000000000002</v>
      </c>
      <c r="R16" s="39">
        <f t="shared" si="1"/>
        <v>155.56</v>
      </c>
      <c r="S16" s="40">
        <f t="shared" si="1"/>
        <v>202.26000000000002</v>
      </c>
    </row>
    <row r="17" spans="2:19" x14ac:dyDescent="0.2">
      <c r="B17" s="36" t="s">
        <v>61</v>
      </c>
      <c r="C17" s="37">
        <v>2</v>
      </c>
      <c r="D17" s="38">
        <v>16.05</v>
      </c>
      <c r="E17" s="38">
        <v>19.63</v>
      </c>
      <c r="F17" s="38">
        <v>41.809999999999995</v>
      </c>
      <c r="G17" s="38">
        <v>48.839999999999996</v>
      </c>
      <c r="H17" s="49">
        <v>18.39</v>
      </c>
      <c r="I17" s="49">
        <v>21.470000000000002</v>
      </c>
      <c r="J17" s="37">
        <v>35.440000000000005</v>
      </c>
      <c r="K17" s="37">
        <v>41.780000000000008</v>
      </c>
      <c r="L17" s="37">
        <v>20.439999999999998</v>
      </c>
      <c r="M17" s="37">
        <v>24.099999999999998</v>
      </c>
      <c r="N17" s="37">
        <v>41.33</v>
      </c>
      <c r="O17" s="37">
        <v>55.9</v>
      </c>
      <c r="P17" s="37">
        <v>15.549999999999999</v>
      </c>
      <c r="Q17" s="37">
        <v>21.15</v>
      </c>
      <c r="R17" s="39">
        <f t="shared" si="1"/>
        <v>189.01</v>
      </c>
      <c r="S17" s="40">
        <f t="shared" si="1"/>
        <v>232.87</v>
      </c>
    </row>
    <row r="18" spans="2:19" x14ac:dyDescent="0.2">
      <c r="B18" s="36" t="s">
        <v>61</v>
      </c>
      <c r="C18" s="37">
        <v>3</v>
      </c>
      <c r="D18" s="38">
        <v>16.700000000000003</v>
      </c>
      <c r="E18" s="38">
        <v>19.670000000000002</v>
      </c>
      <c r="F18" s="38">
        <v>47.71</v>
      </c>
      <c r="G18" s="38">
        <v>56.01</v>
      </c>
      <c r="H18" s="49">
        <v>21.07</v>
      </c>
      <c r="I18" s="49">
        <v>24.73</v>
      </c>
      <c r="J18" s="37">
        <v>36.58</v>
      </c>
      <c r="K18" s="37">
        <v>43.2</v>
      </c>
      <c r="L18" s="37">
        <v>20.979999999999997</v>
      </c>
      <c r="M18" s="37">
        <v>24.799999999999997</v>
      </c>
      <c r="N18" s="37">
        <v>43.609999999999992</v>
      </c>
      <c r="O18" s="37">
        <v>55.460000000000008</v>
      </c>
      <c r="P18" s="37">
        <v>16.43</v>
      </c>
      <c r="Q18" s="37">
        <v>20.95</v>
      </c>
      <c r="R18" s="39">
        <f t="shared" si="1"/>
        <v>203.07999999999998</v>
      </c>
      <c r="S18" s="40">
        <f t="shared" si="1"/>
        <v>244.82000000000002</v>
      </c>
    </row>
    <row r="19" spans="2:19" x14ac:dyDescent="0.2">
      <c r="B19" s="36" t="s">
        <v>61</v>
      </c>
      <c r="C19" s="37">
        <v>4</v>
      </c>
      <c r="D19" s="38">
        <v>9.68</v>
      </c>
      <c r="E19" s="38">
        <v>11.02</v>
      </c>
      <c r="F19" s="38">
        <v>24.52</v>
      </c>
      <c r="G19" s="38">
        <v>28.450000000000003</v>
      </c>
      <c r="H19" s="49">
        <v>10.780000000000001</v>
      </c>
      <c r="I19" s="49">
        <v>12.51</v>
      </c>
      <c r="J19" s="37">
        <v>25.200000000000003</v>
      </c>
      <c r="K19" s="37">
        <v>30.17</v>
      </c>
      <c r="L19" s="37">
        <v>14.649999999999999</v>
      </c>
      <c r="M19" s="37">
        <v>17.579999999999998</v>
      </c>
      <c r="N19" s="37">
        <v>25.769999999999996</v>
      </c>
      <c r="O19" s="37">
        <v>31.1</v>
      </c>
      <c r="P19" s="37">
        <v>9.6300000000000008</v>
      </c>
      <c r="Q19" s="37">
        <v>11.629999999999999</v>
      </c>
      <c r="R19" s="39">
        <f t="shared" si="1"/>
        <v>120.23</v>
      </c>
      <c r="S19" s="40">
        <f t="shared" si="1"/>
        <v>142.46</v>
      </c>
    </row>
    <row r="20" spans="2:19" x14ac:dyDescent="0.2">
      <c r="B20" s="36" t="s">
        <v>61</v>
      </c>
      <c r="C20" s="37">
        <v>5</v>
      </c>
      <c r="D20" s="38">
        <v>21.99</v>
      </c>
      <c r="E20" s="38">
        <v>24.950000000000003</v>
      </c>
      <c r="F20" s="38">
        <v>76.44</v>
      </c>
      <c r="G20" s="38">
        <v>89.68</v>
      </c>
      <c r="H20" s="49">
        <v>33.950000000000003</v>
      </c>
      <c r="I20" s="49">
        <v>39.86</v>
      </c>
      <c r="J20" s="37">
        <v>58.64</v>
      </c>
      <c r="K20" s="37">
        <v>68.739999999999995</v>
      </c>
      <c r="L20" s="37">
        <v>33.629999999999995</v>
      </c>
      <c r="M20" s="37">
        <v>39.42</v>
      </c>
      <c r="N20" s="37">
        <v>58.64</v>
      </c>
      <c r="O20" s="37">
        <v>70.25</v>
      </c>
      <c r="P20" s="37">
        <v>21.91</v>
      </c>
      <c r="Q20" s="37">
        <v>26.29</v>
      </c>
      <c r="R20" s="39">
        <f t="shared" si="1"/>
        <v>305.2</v>
      </c>
      <c r="S20" s="40">
        <f t="shared" si="1"/>
        <v>359.19000000000005</v>
      </c>
    </row>
    <row r="21" spans="2:19" x14ac:dyDescent="0.2">
      <c r="B21" s="36" t="s">
        <v>61</v>
      </c>
      <c r="C21" s="37">
        <v>6</v>
      </c>
      <c r="D21" s="38">
        <v>13.42</v>
      </c>
      <c r="E21" s="38">
        <v>15.440000000000001</v>
      </c>
      <c r="F21" s="38">
        <v>38.299999999999997</v>
      </c>
      <c r="G21" s="38">
        <v>44.33</v>
      </c>
      <c r="H21" s="49">
        <v>16.910000000000004</v>
      </c>
      <c r="I21" s="49">
        <v>19.579999999999998</v>
      </c>
      <c r="J21" s="37">
        <v>31.46</v>
      </c>
      <c r="K21" s="37">
        <v>36.919999999999995</v>
      </c>
      <c r="L21" s="37">
        <v>18.12</v>
      </c>
      <c r="M21" s="37">
        <v>21.29</v>
      </c>
      <c r="N21" s="37">
        <v>35.380000000000003</v>
      </c>
      <c r="O21" s="37">
        <v>43.440000000000012</v>
      </c>
      <c r="P21" s="37">
        <v>13.299999999999999</v>
      </c>
      <c r="Q21" s="37">
        <v>16.36</v>
      </c>
      <c r="R21" s="39">
        <f t="shared" si="1"/>
        <v>166.89000000000001</v>
      </c>
      <c r="S21" s="40">
        <f t="shared" si="1"/>
        <v>197.36</v>
      </c>
    </row>
    <row r="22" spans="2:19" x14ac:dyDescent="0.2">
      <c r="B22" s="36" t="s">
        <v>61</v>
      </c>
      <c r="C22" s="37">
        <v>7</v>
      </c>
      <c r="D22" s="38">
        <v>14.21</v>
      </c>
      <c r="E22" s="38">
        <v>16.39</v>
      </c>
      <c r="F22" s="38">
        <v>41.75</v>
      </c>
      <c r="G22" s="38">
        <v>49.36</v>
      </c>
      <c r="H22" s="49">
        <v>18.450000000000003</v>
      </c>
      <c r="I22" s="49">
        <v>21.82</v>
      </c>
      <c r="J22" s="37">
        <v>35.909999999999997</v>
      </c>
      <c r="K22" s="37">
        <v>42.99</v>
      </c>
      <c r="L22" s="37">
        <v>20.71</v>
      </c>
      <c r="M22" s="37">
        <v>24.83</v>
      </c>
      <c r="N22" s="37">
        <v>37.549999999999997</v>
      </c>
      <c r="O22" s="37">
        <v>46.31</v>
      </c>
      <c r="P22" s="37">
        <v>14.07</v>
      </c>
      <c r="Q22" s="37">
        <v>17.36</v>
      </c>
      <c r="R22" s="39">
        <f t="shared" si="1"/>
        <v>182.64999999999998</v>
      </c>
      <c r="S22" s="40">
        <f t="shared" si="1"/>
        <v>219.06</v>
      </c>
    </row>
    <row r="23" spans="2:19" x14ac:dyDescent="0.2">
      <c r="B23" s="36" t="s">
        <v>61</v>
      </c>
      <c r="C23" s="37">
        <v>8</v>
      </c>
      <c r="D23" s="38">
        <v>15.350000000000001</v>
      </c>
      <c r="E23" s="38">
        <v>17.62</v>
      </c>
      <c r="F23" s="38">
        <v>48.019999999999996</v>
      </c>
      <c r="G23" s="38">
        <v>56.16</v>
      </c>
      <c r="H23" s="49">
        <v>21.25</v>
      </c>
      <c r="I23" s="49">
        <v>24.88</v>
      </c>
      <c r="J23" s="37">
        <v>38.010000000000005</v>
      </c>
      <c r="K23" s="37">
        <v>44.41</v>
      </c>
      <c r="L23" s="37">
        <v>21.849999999999998</v>
      </c>
      <c r="M23" s="37">
        <v>25.52</v>
      </c>
      <c r="N23" s="37">
        <v>40.660000000000004</v>
      </c>
      <c r="O23" s="37">
        <v>49.640000000000008</v>
      </c>
      <c r="P23" s="37">
        <v>15.24</v>
      </c>
      <c r="Q23" s="37">
        <v>18.64</v>
      </c>
      <c r="R23" s="39">
        <f t="shared" si="1"/>
        <v>200.38000000000002</v>
      </c>
      <c r="S23" s="40">
        <f t="shared" si="1"/>
        <v>236.87</v>
      </c>
    </row>
    <row r="24" spans="2:19" x14ac:dyDescent="0.2">
      <c r="B24" s="36" t="s">
        <v>62</v>
      </c>
      <c r="C24" s="37">
        <v>1</v>
      </c>
      <c r="D24" s="38">
        <v>12.27</v>
      </c>
      <c r="E24" s="38">
        <v>14.280000000000001</v>
      </c>
      <c r="F24" s="38">
        <v>31.199999999999996</v>
      </c>
      <c r="G24" s="38">
        <v>37.510000000000005</v>
      </c>
      <c r="H24" s="49">
        <v>13.72</v>
      </c>
      <c r="I24" s="49">
        <v>16.510000000000002</v>
      </c>
      <c r="J24" s="37">
        <v>25.360000000000003</v>
      </c>
      <c r="K24" s="37">
        <v>31.07</v>
      </c>
      <c r="L24" s="37">
        <v>14.59</v>
      </c>
      <c r="M24" s="37">
        <v>17.89</v>
      </c>
      <c r="N24" s="37">
        <v>37.92</v>
      </c>
      <c r="O24" s="37">
        <v>47.28</v>
      </c>
      <c r="P24" s="37">
        <v>14.399999999999999</v>
      </c>
      <c r="Q24" s="37">
        <v>17.98</v>
      </c>
      <c r="R24" s="39">
        <f t="shared" si="1"/>
        <v>149.46</v>
      </c>
      <c r="S24" s="40">
        <f t="shared" si="1"/>
        <v>182.52</v>
      </c>
    </row>
    <row r="25" spans="2:19" x14ac:dyDescent="0.2">
      <c r="B25" s="36" t="s">
        <v>62</v>
      </c>
      <c r="C25" s="37">
        <v>2</v>
      </c>
      <c r="D25" s="38">
        <v>11.049999999999999</v>
      </c>
      <c r="E25" s="38">
        <v>12.49</v>
      </c>
      <c r="F25" s="38">
        <v>28.6</v>
      </c>
      <c r="G25" s="38">
        <v>33.959999999999994</v>
      </c>
      <c r="H25" s="49">
        <v>12.579999999999998</v>
      </c>
      <c r="I25" s="49">
        <v>14.969999999999999</v>
      </c>
      <c r="J25" s="37">
        <v>23.009999999999998</v>
      </c>
      <c r="K25" s="37">
        <v>27.410000000000004</v>
      </c>
      <c r="L25" s="37">
        <v>13.24</v>
      </c>
      <c r="M25" s="37">
        <v>15.780000000000001</v>
      </c>
      <c r="N25" s="37">
        <v>34.479999999999997</v>
      </c>
      <c r="O25" s="37">
        <v>41.09</v>
      </c>
      <c r="P25" s="37">
        <v>13.100000000000001</v>
      </c>
      <c r="Q25" s="37">
        <v>15.620000000000001</v>
      </c>
      <c r="R25" s="39">
        <f t="shared" si="1"/>
        <v>136.05999999999997</v>
      </c>
      <c r="S25" s="40">
        <f t="shared" si="1"/>
        <v>161.32</v>
      </c>
    </row>
    <row r="26" spans="2:19" x14ac:dyDescent="0.2">
      <c r="B26" s="36" t="s">
        <v>63</v>
      </c>
      <c r="C26" s="37">
        <v>1</v>
      </c>
      <c r="D26" s="38">
        <v>15.329999999999998</v>
      </c>
      <c r="E26" s="38">
        <v>18.119999999999997</v>
      </c>
      <c r="F26" s="38">
        <v>43.63000000000001</v>
      </c>
      <c r="G26" s="38">
        <v>52.150000000000006</v>
      </c>
      <c r="H26" s="49">
        <v>19.27</v>
      </c>
      <c r="I26" s="49">
        <v>23.03</v>
      </c>
      <c r="J26" s="37">
        <v>29.56</v>
      </c>
      <c r="K26" s="37">
        <v>37.480000000000004</v>
      </c>
      <c r="L26" s="37">
        <v>16.84</v>
      </c>
      <c r="M26" s="37">
        <v>21.43</v>
      </c>
      <c r="N26" s="37">
        <v>44.08</v>
      </c>
      <c r="O26" s="37">
        <v>56.52000000000001</v>
      </c>
      <c r="P26" s="37">
        <v>16.740000000000002</v>
      </c>
      <c r="Q26" s="37">
        <v>21.49</v>
      </c>
      <c r="R26" s="39">
        <f t="shared" si="1"/>
        <v>185.45000000000002</v>
      </c>
      <c r="S26" s="40">
        <f t="shared" si="1"/>
        <v>230.22000000000006</v>
      </c>
    </row>
    <row r="27" spans="2:19" x14ac:dyDescent="0.2">
      <c r="B27" s="36" t="s">
        <v>63</v>
      </c>
      <c r="C27" s="37">
        <v>2</v>
      </c>
      <c r="D27" s="38">
        <v>14.250000000000002</v>
      </c>
      <c r="E27" s="38">
        <v>16.72</v>
      </c>
      <c r="F27" s="38">
        <v>39.29</v>
      </c>
      <c r="G27" s="38">
        <v>46.47</v>
      </c>
      <c r="H27" s="49">
        <v>17.329999999999998</v>
      </c>
      <c r="I27" s="49">
        <v>20.5</v>
      </c>
      <c r="J27" s="37">
        <v>28.27</v>
      </c>
      <c r="K27" s="37">
        <v>35.379999999999995</v>
      </c>
      <c r="L27" s="37">
        <v>16.16</v>
      </c>
      <c r="M27" s="37">
        <v>20.29</v>
      </c>
      <c r="N27" s="37">
        <v>41.120000000000005</v>
      </c>
      <c r="O27" s="37">
        <v>52.05</v>
      </c>
      <c r="P27" s="37">
        <v>15.61</v>
      </c>
      <c r="Q27" s="37">
        <v>19.77</v>
      </c>
      <c r="R27" s="39">
        <f t="shared" si="1"/>
        <v>172.03000000000003</v>
      </c>
      <c r="S27" s="40">
        <f t="shared" si="1"/>
        <v>211.17999999999998</v>
      </c>
    </row>
    <row r="28" spans="2:19" x14ac:dyDescent="0.2">
      <c r="B28" s="36" t="s">
        <v>64</v>
      </c>
      <c r="C28" s="37">
        <v>1</v>
      </c>
      <c r="D28" s="38">
        <v>14.569999999999997</v>
      </c>
      <c r="E28" s="38">
        <v>16.690000000000001</v>
      </c>
      <c r="F28" s="38">
        <v>35.739999999999995</v>
      </c>
      <c r="G28" s="38">
        <v>41.95</v>
      </c>
      <c r="H28" s="49">
        <v>15.690000000000001</v>
      </c>
      <c r="I28" s="49">
        <v>18.43</v>
      </c>
      <c r="J28" s="37">
        <v>30.299999999999997</v>
      </c>
      <c r="K28" s="37">
        <v>36.979999999999997</v>
      </c>
      <c r="L28" s="37">
        <v>17.480000000000004</v>
      </c>
      <c r="M28" s="37">
        <v>21.37</v>
      </c>
      <c r="N28" s="37">
        <v>44.52</v>
      </c>
      <c r="O28" s="37">
        <v>54.27</v>
      </c>
      <c r="P28" s="37">
        <v>16.899999999999999</v>
      </c>
      <c r="Q28" s="37">
        <v>20.6</v>
      </c>
      <c r="R28" s="39">
        <f t="shared" si="1"/>
        <v>175.2</v>
      </c>
      <c r="S28" s="40">
        <f t="shared" si="1"/>
        <v>210.29</v>
      </c>
    </row>
    <row r="29" spans="2:19" x14ac:dyDescent="0.2">
      <c r="B29" s="36" t="s">
        <v>64</v>
      </c>
      <c r="C29" s="37">
        <v>2</v>
      </c>
      <c r="D29" s="38">
        <v>12.2</v>
      </c>
      <c r="E29" s="38">
        <v>14.240000000000002</v>
      </c>
      <c r="F29" s="38">
        <v>28.75</v>
      </c>
      <c r="G29" s="38">
        <v>35.56</v>
      </c>
      <c r="H29" s="49">
        <v>12.61</v>
      </c>
      <c r="I29" s="49">
        <v>15.62</v>
      </c>
      <c r="J29" s="37">
        <v>22.169999999999998</v>
      </c>
      <c r="K29" s="37">
        <v>28.89</v>
      </c>
      <c r="L29" s="37">
        <v>12.71</v>
      </c>
      <c r="M29" s="37">
        <v>16.63</v>
      </c>
      <c r="N29" s="37">
        <v>36.879999999999995</v>
      </c>
      <c r="O29" s="37">
        <v>46.37</v>
      </c>
      <c r="P29" s="37">
        <v>14.07</v>
      </c>
      <c r="Q29" s="37">
        <v>17.66</v>
      </c>
      <c r="R29" s="39">
        <f t="shared" si="1"/>
        <v>139.38999999999999</v>
      </c>
      <c r="S29" s="40">
        <f t="shared" si="1"/>
        <v>174.97</v>
      </c>
    </row>
    <row r="30" spans="2:19" x14ac:dyDescent="0.2">
      <c r="B30" s="36" t="s">
        <v>64</v>
      </c>
      <c r="C30" s="37">
        <v>3</v>
      </c>
      <c r="D30" s="38">
        <v>13.13</v>
      </c>
      <c r="E30" s="38">
        <v>14.969999999999999</v>
      </c>
      <c r="F30" s="38">
        <v>33.449999999999996</v>
      </c>
      <c r="G30" s="38">
        <v>40.33</v>
      </c>
      <c r="H30" s="49">
        <v>14.709999999999999</v>
      </c>
      <c r="I30" s="49">
        <v>17.77</v>
      </c>
      <c r="J30" s="37">
        <v>26.92</v>
      </c>
      <c r="K30" s="37">
        <v>33.5</v>
      </c>
      <c r="L30" s="37">
        <v>15.489999999999998</v>
      </c>
      <c r="M30" s="37">
        <v>19.29</v>
      </c>
      <c r="N30" s="37">
        <v>40.160000000000011</v>
      </c>
      <c r="O30" s="37">
        <v>48.599999999999994</v>
      </c>
      <c r="P30" s="37">
        <v>15.26</v>
      </c>
      <c r="Q30" s="37">
        <v>18.440000000000001</v>
      </c>
      <c r="R30" s="39">
        <f t="shared" si="1"/>
        <v>159.12</v>
      </c>
      <c r="S30" s="40">
        <f t="shared" si="1"/>
        <v>192.89999999999998</v>
      </c>
    </row>
    <row r="31" spans="2:19" x14ac:dyDescent="0.2">
      <c r="B31" s="36" t="s">
        <v>64</v>
      </c>
      <c r="C31" s="37">
        <v>4</v>
      </c>
      <c r="D31" s="38">
        <v>19.309999999999999</v>
      </c>
      <c r="E31" s="38">
        <v>22.14</v>
      </c>
      <c r="F31" s="38">
        <v>44.94</v>
      </c>
      <c r="G31" s="38">
        <v>54.42</v>
      </c>
      <c r="H31" s="49">
        <v>19.690000000000001</v>
      </c>
      <c r="I31" s="49">
        <v>23.9</v>
      </c>
      <c r="J31" s="37">
        <v>38.300000000000004</v>
      </c>
      <c r="K31" s="37">
        <v>47.870000000000005</v>
      </c>
      <c r="L31" s="37">
        <v>22.11</v>
      </c>
      <c r="M31" s="37">
        <v>27.67</v>
      </c>
      <c r="N31" s="37">
        <v>58.82</v>
      </c>
      <c r="O31" s="37">
        <v>71.930000000000007</v>
      </c>
      <c r="P31" s="37">
        <v>22.380000000000003</v>
      </c>
      <c r="Q31" s="37">
        <v>27.330000000000002</v>
      </c>
      <c r="R31" s="39">
        <f t="shared" si="1"/>
        <v>225.55</v>
      </c>
      <c r="S31" s="40">
        <f t="shared" si="1"/>
        <v>275.26</v>
      </c>
    </row>
    <row r="32" spans="2:19" x14ac:dyDescent="0.2">
      <c r="B32" s="36" t="s">
        <v>64</v>
      </c>
      <c r="C32" s="37">
        <v>5</v>
      </c>
      <c r="D32" s="38">
        <v>16.149999999999999</v>
      </c>
      <c r="E32" s="38">
        <v>18.329999999999998</v>
      </c>
      <c r="F32" s="38">
        <v>35.49</v>
      </c>
      <c r="G32" s="38">
        <v>41.34</v>
      </c>
      <c r="H32" s="49">
        <v>15.510000000000002</v>
      </c>
      <c r="I32" s="49">
        <v>18.09</v>
      </c>
      <c r="J32" s="37">
        <v>34.96</v>
      </c>
      <c r="K32" s="37">
        <v>42.47</v>
      </c>
      <c r="L32" s="37">
        <v>20.309999999999999</v>
      </c>
      <c r="M32" s="37">
        <v>24.720000000000002</v>
      </c>
      <c r="N32" s="37">
        <v>49.639999999999993</v>
      </c>
      <c r="O32" s="37">
        <v>59.46</v>
      </c>
      <c r="P32" s="37">
        <v>18.82</v>
      </c>
      <c r="Q32" s="37">
        <v>22.53</v>
      </c>
      <c r="R32" s="39">
        <f t="shared" si="1"/>
        <v>190.88</v>
      </c>
      <c r="S32" s="40">
        <f t="shared" si="1"/>
        <v>226.94000000000003</v>
      </c>
    </row>
    <row r="33" spans="2:19" x14ac:dyDescent="0.2">
      <c r="B33" s="36" t="s">
        <v>64</v>
      </c>
      <c r="C33" s="37">
        <v>6</v>
      </c>
      <c r="D33" s="38">
        <v>11.759999999999998</v>
      </c>
      <c r="E33" s="38">
        <v>13.42</v>
      </c>
      <c r="F33" s="38">
        <v>23.46</v>
      </c>
      <c r="G33" s="38">
        <v>28.53</v>
      </c>
      <c r="H33" s="49">
        <v>10.210000000000001</v>
      </c>
      <c r="I33" s="49">
        <v>12.450000000000001</v>
      </c>
      <c r="J33" s="37">
        <v>20.11</v>
      </c>
      <c r="K33" s="37">
        <v>27.57</v>
      </c>
      <c r="L33" s="37">
        <v>11.61</v>
      </c>
      <c r="M33" s="37">
        <v>16</v>
      </c>
      <c r="N33" s="37">
        <v>35.75</v>
      </c>
      <c r="O33" s="37">
        <v>43.5</v>
      </c>
      <c r="P33" s="37">
        <v>13.66</v>
      </c>
      <c r="Q33" s="37">
        <v>16.55</v>
      </c>
      <c r="R33" s="39">
        <f t="shared" si="1"/>
        <v>126.55999999999999</v>
      </c>
      <c r="S33" s="40">
        <f t="shared" si="1"/>
        <v>158.02000000000001</v>
      </c>
    </row>
    <row r="34" spans="2:19" x14ac:dyDescent="0.2">
      <c r="B34" s="36" t="s">
        <v>64</v>
      </c>
      <c r="C34" s="37">
        <v>7</v>
      </c>
      <c r="D34" s="38">
        <v>12.2</v>
      </c>
      <c r="E34" s="38">
        <v>13.670000000000002</v>
      </c>
      <c r="F34" s="38">
        <v>23.11</v>
      </c>
      <c r="G34" s="38">
        <v>27.959999999999997</v>
      </c>
      <c r="H34" s="49">
        <v>10.039999999999999</v>
      </c>
      <c r="I34" s="49">
        <v>12.18</v>
      </c>
      <c r="J34" s="37">
        <v>23.180000000000003</v>
      </c>
      <c r="K34" s="37">
        <v>28.490000000000002</v>
      </c>
      <c r="L34" s="37">
        <v>13.48</v>
      </c>
      <c r="M34" s="37">
        <v>16.580000000000002</v>
      </c>
      <c r="N34" s="37">
        <v>37.44</v>
      </c>
      <c r="O34" s="37">
        <v>44.05</v>
      </c>
      <c r="P34" s="37">
        <v>14.26</v>
      </c>
      <c r="Q34" s="37">
        <v>16.740000000000002</v>
      </c>
      <c r="R34" s="39">
        <f t="shared" si="1"/>
        <v>133.71</v>
      </c>
      <c r="S34" s="40">
        <f t="shared" si="1"/>
        <v>159.67000000000002</v>
      </c>
    </row>
    <row r="35" spans="2:19" x14ac:dyDescent="0.2">
      <c r="B35" s="36" t="s">
        <v>65</v>
      </c>
      <c r="C35" s="37">
        <v>1</v>
      </c>
      <c r="D35" s="38">
        <v>13.82</v>
      </c>
      <c r="E35" s="38">
        <v>16.47</v>
      </c>
      <c r="F35" s="38">
        <v>33.57</v>
      </c>
      <c r="G35" s="38">
        <v>39.379999999999995</v>
      </c>
      <c r="H35" s="49">
        <v>14.73</v>
      </c>
      <c r="I35" s="49">
        <v>17.27</v>
      </c>
      <c r="J35" s="37">
        <v>25.64</v>
      </c>
      <c r="K35" s="37">
        <v>31.509999999999998</v>
      </c>
      <c r="L35" s="37">
        <v>14.72</v>
      </c>
      <c r="M35" s="37">
        <v>18.12</v>
      </c>
      <c r="N35" s="37">
        <v>38.619999999999997</v>
      </c>
      <c r="O35" s="37">
        <v>50.230000000000004</v>
      </c>
      <c r="P35" s="37">
        <v>14.690000000000001</v>
      </c>
      <c r="Q35" s="37">
        <v>19.14</v>
      </c>
      <c r="R35" s="39">
        <f t="shared" si="1"/>
        <v>155.79</v>
      </c>
      <c r="S35" s="40">
        <f t="shared" si="1"/>
        <v>192.12</v>
      </c>
    </row>
    <row r="36" spans="2:19" x14ac:dyDescent="0.2">
      <c r="B36" s="36" t="s">
        <v>65</v>
      </c>
      <c r="C36" s="37">
        <v>2</v>
      </c>
      <c r="D36" s="38">
        <v>10.939999999999998</v>
      </c>
      <c r="E36" s="38">
        <v>12.48</v>
      </c>
      <c r="F36" s="38">
        <v>29.860000000000003</v>
      </c>
      <c r="G36" s="38">
        <v>34.609999999999992</v>
      </c>
      <c r="H36" s="49">
        <v>13.16</v>
      </c>
      <c r="I36" s="49">
        <v>15.26</v>
      </c>
      <c r="J36" s="37">
        <v>22.12</v>
      </c>
      <c r="K36" s="37">
        <v>25.94</v>
      </c>
      <c r="L36" s="37">
        <v>12.67</v>
      </c>
      <c r="M36" s="37">
        <v>14.860000000000001</v>
      </c>
      <c r="N36" s="37">
        <v>31.150000000000002</v>
      </c>
      <c r="O36" s="37">
        <v>37.639999999999993</v>
      </c>
      <c r="P36" s="37">
        <v>11.820000000000002</v>
      </c>
      <c r="Q36" s="37">
        <v>14.290000000000001</v>
      </c>
      <c r="R36" s="39">
        <f t="shared" si="1"/>
        <v>131.72</v>
      </c>
      <c r="S36" s="40">
        <f t="shared" si="1"/>
        <v>155.07999999999998</v>
      </c>
    </row>
    <row r="37" spans="2:19" x14ac:dyDescent="0.2">
      <c r="B37" s="36" t="s">
        <v>66</v>
      </c>
      <c r="C37" s="37">
        <v>1</v>
      </c>
      <c r="D37" s="38">
        <v>10.44</v>
      </c>
      <c r="E37" s="38">
        <v>12.309999999999999</v>
      </c>
      <c r="F37" s="38">
        <v>26.280000000000005</v>
      </c>
      <c r="G37" s="38">
        <v>33.319999999999993</v>
      </c>
      <c r="H37" s="49">
        <v>11.549999999999999</v>
      </c>
      <c r="I37" s="49">
        <v>14.67</v>
      </c>
      <c r="J37" s="37">
        <v>19.810000000000002</v>
      </c>
      <c r="K37" s="37">
        <v>25.25</v>
      </c>
      <c r="L37" s="37">
        <v>11.36</v>
      </c>
      <c r="M37" s="37">
        <v>14.479999999999999</v>
      </c>
      <c r="N37" s="37">
        <v>28.67</v>
      </c>
      <c r="O37" s="37">
        <v>36.559999999999995</v>
      </c>
      <c r="P37" s="37">
        <v>10.88</v>
      </c>
      <c r="Q37" s="37">
        <v>13.87</v>
      </c>
      <c r="R37" s="39">
        <f t="shared" si="1"/>
        <v>118.99000000000001</v>
      </c>
      <c r="S37" s="40">
        <f t="shared" si="1"/>
        <v>150.46</v>
      </c>
    </row>
    <row r="38" spans="2:19" x14ac:dyDescent="0.2">
      <c r="B38" s="36" t="s">
        <v>66</v>
      </c>
      <c r="C38" s="37">
        <v>2</v>
      </c>
      <c r="D38" s="38">
        <v>12.299999999999999</v>
      </c>
      <c r="E38" s="38">
        <v>14.64</v>
      </c>
      <c r="F38" s="38">
        <v>40.75</v>
      </c>
      <c r="G38" s="38">
        <v>52.099999999999994</v>
      </c>
      <c r="H38" s="49">
        <v>18.09</v>
      </c>
      <c r="I38" s="49">
        <v>23.16</v>
      </c>
      <c r="J38" s="37">
        <v>22.39</v>
      </c>
      <c r="K38" s="37">
        <v>31.740000000000002</v>
      </c>
      <c r="L38" s="37">
        <v>12.57</v>
      </c>
      <c r="M38" s="37">
        <v>17.939999999999998</v>
      </c>
      <c r="N38" s="37">
        <v>33.54</v>
      </c>
      <c r="O38" s="37">
        <v>43.75</v>
      </c>
      <c r="P38" s="37">
        <v>12.75</v>
      </c>
      <c r="Q38" s="37">
        <v>16.57</v>
      </c>
      <c r="R38" s="39">
        <f t="shared" si="1"/>
        <v>152.38999999999999</v>
      </c>
      <c r="S38" s="40">
        <f t="shared" si="1"/>
        <v>199.89999999999998</v>
      </c>
    </row>
    <row r="39" spans="2:19" x14ac:dyDescent="0.2">
      <c r="B39" s="36" t="s">
        <v>66</v>
      </c>
      <c r="C39" s="37">
        <v>3</v>
      </c>
      <c r="D39" s="38">
        <v>12.739999999999998</v>
      </c>
      <c r="E39" s="38">
        <v>15.07</v>
      </c>
      <c r="F39" s="38">
        <v>29.59</v>
      </c>
      <c r="G39" s="38">
        <v>37.56</v>
      </c>
      <c r="H39" s="49">
        <v>12.959999999999999</v>
      </c>
      <c r="I39" s="49">
        <v>16.5</v>
      </c>
      <c r="J39" s="37">
        <v>22.549999999999997</v>
      </c>
      <c r="K39" s="37">
        <v>27.69</v>
      </c>
      <c r="L39" s="37">
        <v>12.94</v>
      </c>
      <c r="M39" s="37">
        <v>15.85</v>
      </c>
      <c r="N39" s="37">
        <v>34.82</v>
      </c>
      <c r="O39" s="37">
        <v>44.660000000000004</v>
      </c>
      <c r="P39" s="37">
        <v>13.239999999999998</v>
      </c>
      <c r="Q39" s="37">
        <v>17.02</v>
      </c>
      <c r="R39" s="39">
        <f t="shared" si="1"/>
        <v>138.84</v>
      </c>
      <c r="S39" s="40">
        <f t="shared" si="1"/>
        <v>174.35</v>
      </c>
    </row>
    <row r="40" spans="2:19" x14ac:dyDescent="0.2">
      <c r="B40" s="36" t="s">
        <v>66</v>
      </c>
      <c r="C40" s="37">
        <v>4</v>
      </c>
      <c r="D40" s="38">
        <v>12.19</v>
      </c>
      <c r="E40" s="38">
        <v>14.14</v>
      </c>
      <c r="F40" s="38">
        <v>30.86</v>
      </c>
      <c r="G40" s="38">
        <v>38.18</v>
      </c>
      <c r="H40" s="49">
        <v>13.559999999999999</v>
      </c>
      <c r="I40" s="49">
        <v>16.82</v>
      </c>
      <c r="J40" s="37">
        <v>18.399999999999999</v>
      </c>
      <c r="K40" s="37">
        <v>24.310000000000002</v>
      </c>
      <c r="L40" s="37">
        <v>10.389999999999999</v>
      </c>
      <c r="M40" s="37">
        <v>13.8</v>
      </c>
      <c r="N40" s="37">
        <v>33.35</v>
      </c>
      <c r="O40" s="37">
        <v>41.62</v>
      </c>
      <c r="P40" s="37">
        <v>12.75</v>
      </c>
      <c r="Q40" s="37">
        <v>15.889999999999999</v>
      </c>
      <c r="R40" s="39">
        <f t="shared" si="1"/>
        <v>131.5</v>
      </c>
      <c r="S40" s="40">
        <f t="shared" si="1"/>
        <v>164.76</v>
      </c>
    </row>
    <row r="41" spans="2:19" x14ac:dyDescent="0.2">
      <c r="B41" s="36" t="s">
        <v>66</v>
      </c>
      <c r="C41" s="37">
        <v>5</v>
      </c>
      <c r="D41" s="38">
        <v>14.240000000000002</v>
      </c>
      <c r="E41" s="38">
        <v>16.509999999999998</v>
      </c>
      <c r="F41" s="38">
        <v>43.7</v>
      </c>
      <c r="G41" s="38">
        <v>52.879999999999995</v>
      </c>
      <c r="H41" s="49">
        <v>19.349999999999998</v>
      </c>
      <c r="I41" s="49">
        <v>23.430000000000003</v>
      </c>
      <c r="J41" s="37">
        <v>27.750000000000004</v>
      </c>
      <c r="K41" s="37">
        <v>35.31</v>
      </c>
      <c r="L41" s="37">
        <v>15.75</v>
      </c>
      <c r="M41" s="37">
        <v>20.09</v>
      </c>
      <c r="N41" s="37">
        <v>39.31</v>
      </c>
      <c r="O41" s="37">
        <v>48.949999999999996</v>
      </c>
      <c r="P41" s="37">
        <v>14.909999999999998</v>
      </c>
      <c r="Q41" s="37">
        <v>18.559999999999999</v>
      </c>
      <c r="R41" s="39">
        <f t="shared" si="1"/>
        <v>175.01000000000002</v>
      </c>
      <c r="S41" s="40">
        <f t="shared" si="1"/>
        <v>215.73</v>
      </c>
    </row>
    <row r="42" spans="2:19" x14ac:dyDescent="0.2">
      <c r="B42" s="36" t="s">
        <v>66</v>
      </c>
      <c r="C42" s="37">
        <v>6</v>
      </c>
      <c r="D42" s="38">
        <v>16.29</v>
      </c>
      <c r="E42" s="38">
        <v>18.620000000000005</v>
      </c>
      <c r="F42" s="38">
        <v>34.97</v>
      </c>
      <c r="G42" s="38">
        <v>41.589999999999996</v>
      </c>
      <c r="H42" s="49">
        <v>15.26</v>
      </c>
      <c r="I42" s="49">
        <v>18.18</v>
      </c>
      <c r="J42" s="37">
        <v>27.83</v>
      </c>
      <c r="K42" s="37">
        <v>33.82</v>
      </c>
      <c r="L42" s="37">
        <v>16.009999999999998</v>
      </c>
      <c r="M42" s="37">
        <v>19.46</v>
      </c>
      <c r="N42" s="37">
        <v>45.06</v>
      </c>
      <c r="O42" s="37">
        <v>54.660000000000004</v>
      </c>
      <c r="P42" s="37">
        <v>17.170000000000002</v>
      </c>
      <c r="Q42" s="37">
        <v>20.82</v>
      </c>
      <c r="R42" s="39">
        <f t="shared" si="1"/>
        <v>172.58999999999997</v>
      </c>
      <c r="S42" s="40">
        <f t="shared" si="1"/>
        <v>207.15</v>
      </c>
    </row>
    <row r="43" spans="2:19" x14ac:dyDescent="0.2">
      <c r="B43" s="36" t="s">
        <v>66</v>
      </c>
      <c r="C43" s="37">
        <v>7</v>
      </c>
      <c r="D43" s="38">
        <v>14.499999999999998</v>
      </c>
      <c r="E43" s="38">
        <v>16.649999999999999</v>
      </c>
      <c r="F43" s="38">
        <v>42.019999999999996</v>
      </c>
      <c r="G43" s="38">
        <v>50.9</v>
      </c>
      <c r="H43" s="49">
        <v>18.559999999999999</v>
      </c>
      <c r="I43" s="49">
        <v>22.52</v>
      </c>
      <c r="J43" s="37">
        <v>26.509999999999998</v>
      </c>
      <c r="K43" s="37">
        <v>32.68</v>
      </c>
      <c r="L43" s="37">
        <v>15.030000000000001</v>
      </c>
      <c r="M43" s="37">
        <v>18.54</v>
      </c>
      <c r="N43" s="37">
        <v>40.08</v>
      </c>
      <c r="O43" s="37">
        <v>49.050000000000004</v>
      </c>
      <c r="P43" s="37">
        <v>15.24</v>
      </c>
      <c r="Q43" s="37">
        <v>18.649999999999999</v>
      </c>
      <c r="R43" s="39">
        <f t="shared" si="1"/>
        <v>171.94</v>
      </c>
      <c r="S43" s="40">
        <f t="shared" si="1"/>
        <v>208.99</v>
      </c>
    </row>
    <row r="44" spans="2:19" x14ac:dyDescent="0.2">
      <c r="B44" s="36" t="s">
        <v>66</v>
      </c>
      <c r="C44" s="37">
        <v>8</v>
      </c>
      <c r="D44" s="38">
        <v>14.170000000000002</v>
      </c>
      <c r="E44" s="38">
        <v>16.66</v>
      </c>
      <c r="F44" s="38">
        <v>43.78</v>
      </c>
      <c r="G44" s="38">
        <v>52.900000000000006</v>
      </c>
      <c r="H44" s="49">
        <v>19.39</v>
      </c>
      <c r="I44" s="49">
        <v>23.44</v>
      </c>
      <c r="J44" s="37">
        <v>26.76</v>
      </c>
      <c r="K44" s="37">
        <v>33.349999999999994</v>
      </c>
      <c r="L44" s="37">
        <v>15.120000000000001</v>
      </c>
      <c r="M44" s="37">
        <v>18.899999999999999</v>
      </c>
      <c r="N44" s="37">
        <v>38.839999999999996</v>
      </c>
      <c r="O44" s="37">
        <v>49.5</v>
      </c>
      <c r="P44" s="37">
        <v>14.75</v>
      </c>
      <c r="Q44" s="37">
        <v>18.799999999999997</v>
      </c>
      <c r="R44" s="39">
        <f t="shared" si="1"/>
        <v>172.81</v>
      </c>
      <c r="S44" s="40">
        <f t="shared" si="1"/>
        <v>213.55</v>
      </c>
    </row>
    <row r="45" spans="2:19" x14ac:dyDescent="0.2">
      <c r="B45" s="36" t="s">
        <v>66</v>
      </c>
      <c r="C45" s="37">
        <v>9</v>
      </c>
      <c r="D45" s="38">
        <v>14.419999999999998</v>
      </c>
      <c r="E45" s="38">
        <v>16.43</v>
      </c>
      <c r="F45" s="38">
        <v>42.400000000000006</v>
      </c>
      <c r="G45" s="38">
        <v>52.13</v>
      </c>
      <c r="H45" s="49">
        <v>18.739999999999998</v>
      </c>
      <c r="I45" s="49">
        <v>23.09</v>
      </c>
      <c r="J45" s="37">
        <v>30.099999999999998</v>
      </c>
      <c r="K45" s="37">
        <v>38.06</v>
      </c>
      <c r="L45" s="37">
        <v>17.190000000000001</v>
      </c>
      <c r="M45" s="37">
        <v>21.77</v>
      </c>
      <c r="N45" s="37">
        <v>40.139999999999993</v>
      </c>
      <c r="O45" s="37">
        <v>48.589999999999996</v>
      </c>
      <c r="P45" s="37">
        <v>15.190000000000001</v>
      </c>
      <c r="Q45" s="37">
        <v>18.36</v>
      </c>
      <c r="R45" s="39">
        <f t="shared" si="1"/>
        <v>178.17999999999998</v>
      </c>
      <c r="S45" s="40">
        <f t="shared" si="1"/>
        <v>218.43</v>
      </c>
    </row>
    <row r="46" spans="2:19" x14ac:dyDescent="0.2">
      <c r="B46" s="36" t="s">
        <v>66</v>
      </c>
      <c r="C46" s="37">
        <v>10</v>
      </c>
      <c r="D46" s="38">
        <v>11.66</v>
      </c>
      <c r="E46" s="38">
        <v>13.280000000000001</v>
      </c>
      <c r="F46" s="38">
        <v>42.099999999999994</v>
      </c>
      <c r="G46" s="38">
        <v>50.67</v>
      </c>
      <c r="H46" s="49">
        <v>18.72</v>
      </c>
      <c r="I46" s="49">
        <v>22.55</v>
      </c>
      <c r="J46" s="37">
        <v>24.049999999999997</v>
      </c>
      <c r="K46" s="37">
        <v>31.270000000000003</v>
      </c>
      <c r="L46" s="37">
        <v>13.52</v>
      </c>
      <c r="M46" s="37">
        <v>17.7</v>
      </c>
      <c r="N46" s="37">
        <v>32.43</v>
      </c>
      <c r="O46" s="37">
        <v>39.26</v>
      </c>
      <c r="P46" s="37">
        <v>12.29</v>
      </c>
      <c r="Q46" s="37">
        <v>14.83</v>
      </c>
      <c r="R46" s="39">
        <f t="shared" si="1"/>
        <v>154.76999999999998</v>
      </c>
      <c r="S46" s="40">
        <f t="shared" si="1"/>
        <v>189.56</v>
      </c>
    </row>
    <row r="47" spans="2:19" x14ac:dyDescent="0.2">
      <c r="B47" s="36" t="s">
        <v>66</v>
      </c>
      <c r="C47" s="37">
        <v>11</v>
      </c>
      <c r="D47" s="38">
        <v>5.4599999999999991</v>
      </c>
      <c r="E47" s="38">
        <v>6.54</v>
      </c>
      <c r="F47" s="38">
        <v>13.370000000000001</v>
      </c>
      <c r="G47" s="38">
        <v>17.36</v>
      </c>
      <c r="H47" s="49">
        <v>5.86</v>
      </c>
      <c r="I47" s="49">
        <v>7.6499999999999995</v>
      </c>
      <c r="J47" s="37">
        <v>9.61</v>
      </c>
      <c r="K47" s="37">
        <v>12.209999999999999</v>
      </c>
      <c r="L47" s="37">
        <v>5.4899999999999993</v>
      </c>
      <c r="M47" s="37">
        <v>6.9799999999999995</v>
      </c>
      <c r="N47" s="37">
        <v>14.89</v>
      </c>
      <c r="O47" s="37">
        <v>19.47</v>
      </c>
      <c r="P47" s="37">
        <v>5.67</v>
      </c>
      <c r="Q47" s="37">
        <v>7.42</v>
      </c>
      <c r="R47" s="39">
        <f t="shared" si="1"/>
        <v>60.35</v>
      </c>
      <c r="S47" s="40">
        <f t="shared" si="1"/>
        <v>77.63</v>
      </c>
    </row>
    <row r="48" spans="2:19" x14ac:dyDescent="0.2">
      <c r="B48" s="36" t="s">
        <v>66</v>
      </c>
      <c r="C48" s="37">
        <v>12</v>
      </c>
      <c r="D48" s="38">
        <v>15.329999999999998</v>
      </c>
      <c r="E48" s="38">
        <v>17.61</v>
      </c>
      <c r="F48" s="38">
        <v>40.54</v>
      </c>
      <c r="G48" s="38">
        <v>49.420000000000009</v>
      </c>
      <c r="H48" s="49">
        <v>17.839999999999996</v>
      </c>
      <c r="I48" s="49">
        <v>21.810000000000002</v>
      </c>
      <c r="J48" s="37">
        <v>28.93</v>
      </c>
      <c r="K48" s="37">
        <v>36.11</v>
      </c>
      <c r="L48" s="37">
        <v>16.53</v>
      </c>
      <c r="M48" s="37">
        <v>20.67</v>
      </c>
      <c r="N48" s="37">
        <v>42.379999999999995</v>
      </c>
      <c r="O48" s="37">
        <v>51.98</v>
      </c>
      <c r="P48" s="37">
        <v>16.09</v>
      </c>
      <c r="Q48" s="37">
        <v>19.73</v>
      </c>
      <c r="R48" s="39">
        <f t="shared" si="1"/>
        <v>177.64</v>
      </c>
      <c r="S48" s="40">
        <f t="shared" si="1"/>
        <v>217.32999999999998</v>
      </c>
    </row>
    <row r="49" spans="2:19" x14ac:dyDescent="0.2">
      <c r="B49" s="36" t="s">
        <v>66</v>
      </c>
      <c r="C49" s="37">
        <v>13</v>
      </c>
      <c r="D49" s="38">
        <v>6.68</v>
      </c>
      <c r="E49" s="38">
        <v>8</v>
      </c>
      <c r="F49" s="38">
        <v>27.79</v>
      </c>
      <c r="G49" s="38">
        <v>34.199999999999996</v>
      </c>
      <c r="H49" s="49">
        <v>12.38</v>
      </c>
      <c r="I49" s="49">
        <v>15.26</v>
      </c>
      <c r="J49" s="37">
        <v>14.780000000000001</v>
      </c>
      <c r="K49" s="37">
        <v>20.32</v>
      </c>
      <c r="L49" s="37">
        <v>8.2799999999999994</v>
      </c>
      <c r="M49" s="37">
        <v>11.46</v>
      </c>
      <c r="N49" s="37">
        <v>18.329999999999998</v>
      </c>
      <c r="O49" s="37">
        <v>24.01</v>
      </c>
      <c r="P49" s="37">
        <v>6.92</v>
      </c>
      <c r="Q49" s="37">
        <v>9.0499999999999989</v>
      </c>
      <c r="R49" s="39">
        <f t="shared" si="1"/>
        <v>95.16</v>
      </c>
      <c r="S49" s="40">
        <f t="shared" si="1"/>
        <v>122.30000000000001</v>
      </c>
    </row>
    <row r="50" spans="2:19" x14ac:dyDescent="0.2">
      <c r="B50" s="36" t="s">
        <v>67</v>
      </c>
      <c r="C50" s="37">
        <v>1</v>
      </c>
      <c r="D50" s="38">
        <v>8.8600000000000012</v>
      </c>
      <c r="E50" s="38">
        <v>9.98</v>
      </c>
      <c r="F50" s="38">
        <v>28.91</v>
      </c>
      <c r="G50" s="38">
        <v>34.979999999999997</v>
      </c>
      <c r="H50" s="49">
        <v>12.81</v>
      </c>
      <c r="I50" s="49">
        <v>15.540000000000001</v>
      </c>
      <c r="J50" s="37">
        <v>25.290000000000003</v>
      </c>
      <c r="K50" s="37">
        <v>29.880000000000003</v>
      </c>
      <c r="L50" s="37">
        <v>14.61</v>
      </c>
      <c r="M50" s="37">
        <v>17.23</v>
      </c>
      <c r="N50" s="37">
        <v>27.25</v>
      </c>
      <c r="O50" s="37">
        <v>32.299999999999997</v>
      </c>
      <c r="P50" s="37">
        <v>10.220000000000001</v>
      </c>
      <c r="Q50" s="37">
        <v>12.11</v>
      </c>
      <c r="R50" s="39">
        <f t="shared" si="1"/>
        <v>127.95</v>
      </c>
      <c r="S50" s="40">
        <f t="shared" si="1"/>
        <v>152.01999999999998</v>
      </c>
    </row>
    <row r="51" spans="2:19" x14ac:dyDescent="0.2">
      <c r="B51" s="36" t="s">
        <v>67</v>
      </c>
      <c r="C51" s="37">
        <v>2</v>
      </c>
      <c r="D51" s="38">
        <v>17.41</v>
      </c>
      <c r="E51" s="38">
        <v>19.920000000000002</v>
      </c>
      <c r="F51" s="38">
        <v>48.099999999999994</v>
      </c>
      <c r="G51" s="38">
        <v>63.530000000000008</v>
      </c>
      <c r="H51" s="49">
        <v>21.22</v>
      </c>
      <c r="I51" s="49">
        <v>28.15</v>
      </c>
      <c r="J51" s="37">
        <v>37.710000000000008</v>
      </c>
      <c r="K51" s="37">
        <v>46.519999999999996</v>
      </c>
      <c r="L51" s="37">
        <v>21.66</v>
      </c>
      <c r="M51" s="37">
        <v>26.62</v>
      </c>
      <c r="N51" s="37">
        <v>52.699999999999996</v>
      </c>
      <c r="O51" s="37">
        <v>64.100000000000009</v>
      </c>
      <c r="P51" s="37">
        <v>19.98</v>
      </c>
      <c r="Q51" s="37">
        <v>24.29</v>
      </c>
      <c r="R51" s="39">
        <f t="shared" si="1"/>
        <v>218.77999999999997</v>
      </c>
      <c r="S51" s="40">
        <f t="shared" si="1"/>
        <v>273.13000000000005</v>
      </c>
    </row>
    <row r="52" spans="2:19" x14ac:dyDescent="0.2">
      <c r="B52" s="36" t="s">
        <v>67</v>
      </c>
      <c r="C52" s="37">
        <v>3</v>
      </c>
      <c r="D52" s="38">
        <v>10.55</v>
      </c>
      <c r="E52" s="38">
        <v>12.120000000000001</v>
      </c>
      <c r="F52" s="38">
        <v>45.1</v>
      </c>
      <c r="G52" s="38">
        <v>52.63</v>
      </c>
      <c r="H52" s="49">
        <v>20.13</v>
      </c>
      <c r="I52" s="49">
        <v>23.509999999999998</v>
      </c>
      <c r="J52" s="37">
        <v>33.61</v>
      </c>
      <c r="K52" s="37">
        <v>40.28</v>
      </c>
      <c r="L52" s="37">
        <v>19.239999999999998</v>
      </c>
      <c r="M52" s="37">
        <v>23.1</v>
      </c>
      <c r="N52" s="37">
        <v>32.409999999999997</v>
      </c>
      <c r="O52" s="37">
        <v>39.590000000000003</v>
      </c>
      <c r="P52" s="37">
        <v>12.08</v>
      </c>
      <c r="Q52" s="37">
        <v>14.78</v>
      </c>
      <c r="R52" s="39">
        <f t="shared" si="1"/>
        <v>173.12</v>
      </c>
      <c r="S52" s="40">
        <f t="shared" si="1"/>
        <v>206.01</v>
      </c>
    </row>
    <row r="53" spans="2:19" x14ac:dyDescent="0.2">
      <c r="B53" s="36" t="s">
        <v>67</v>
      </c>
      <c r="C53" s="37">
        <v>4</v>
      </c>
      <c r="D53" s="38">
        <v>13.18</v>
      </c>
      <c r="E53" s="38">
        <v>15.100000000000001</v>
      </c>
      <c r="F53" s="38">
        <v>33.090000000000003</v>
      </c>
      <c r="G53" s="38">
        <v>40.839999999999996</v>
      </c>
      <c r="H53" s="49">
        <v>14.54</v>
      </c>
      <c r="I53" s="49">
        <v>17.989999999999998</v>
      </c>
      <c r="J53" s="37">
        <v>31.790000000000003</v>
      </c>
      <c r="K53" s="37">
        <v>38.97</v>
      </c>
      <c r="L53" s="37">
        <v>18.450000000000003</v>
      </c>
      <c r="M53" s="37">
        <v>22.61</v>
      </c>
      <c r="N53" s="37">
        <v>40.029999999999994</v>
      </c>
      <c r="O53" s="37">
        <v>48.790000000000006</v>
      </c>
      <c r="P53" s="37">
        <v>15.099999999999998</v>
      </c>
      <c r="Q53" s="37">
        <v>18.41</v>
      </c>
      <c r="R53" s="39">
        <f t="shared" si="1"/>
        <v>166.18</v>
      </c>
      <c r="S53" s="40">
        <f t="shared" si="1"/>
        <v>202.71</v>
      </c>
    </row>
    <row r="54" spans="2:19" x14ac:dyDescent="0.2">
      <c r="B54" s="36" t="s">
        <v>67</v>
      </c>
      <c r="C54" s="37">
        <v>5</v>
      </c>
      <c r="D54" s="38">
        <v>10.909999999999998</v>
      </c>
      <c r="E54" s="38">
        <v>12.89</v>
      </c>
      <c r="F54" s="38">
        <v>34.79</v>
      </c>
      <c r="G54" s="38">
        <v>41.610000000000007</v>
      </c>
      <c r="H54" s="49">
        <v>15.420000000000002</v>
      </c>
      <c r="I54" s="49">
        <v>18.439999999999998</v>
      </c>
      <c r="J54" s="37">
        <v>25.740000000000002</v>
      </c>
      <c r="K54" s="37">
        <v>31.920000000000005</v>
      </c>
      <c r="L54" s="37">
        <v>14.72</v>
      </c>
      <c r="M54" s="37">
        <v>18.309999999999999</v>
      </c>
      <c r="N54" s="37">
        <v>32.76</v>
      </c>
      <c r="O54" s="37">
        <v>41.94</v>
      </c>
      <c r="P54" s="37">
        <v>12.370000000000001</v>
      </c>
      <c r="Q54" s="37">
        <v>15.87</v>
      </c>
      <c r="R54" s="39">
        <f t="shared" si="1"/>
        <v>146.71</v>
      </c>
      <c r="S54" s="40">
        <f t="shared" si="1"/>
        <v>180.98000000000002</v>
      </c>
    </row>
    <row r="55" spans="2:19" x14ac:dyDescent="0.2">
      <c r="B55" s="36" t="s">
        <v>67</v>
      </c>
      <c r="C55" s="37">
        <v>6</v>
      </c>
      <c r="D55" s="38">
        <v>15.829999999999998</v>
      </c>
      <c r="E55" s="38">
        <v>18.21</v>
      </c>
      <c r="F55" s="38">
        <v>50.34</v>
      </c>
      <c r="G55" s="38">
        <v>63.269999999999996</v>
      </c>
      <c r="H55" s="49">
        <v>22.29</v>
      </c>
      <c r="I55" s="49">
        <v>28.11</v>
      </c>
      <c r="J55" s="37">
        <v>40.08</v>
      </c>
      <c r="K55" s="37">
        <v>48.56</v>
      </c>
      <c r="L55" s="37">
        <v>23.03</v>
      </c>
      <c r="M55" s="37">
        <v>27.849999999999998</v>
      </c>
      <c r="N55" s="37">
        <v>48.07</v>
      </c>
      <c r="O55" s="37">
        <v>58.959999999999994</v>
      </c>
      <c r="P55" s="37">
        <v>18.12</v>
      </c>
      <c r="Q55" s="37">
        <v>22.240000000000002</v>
      </c>
      <c r="R55" s="39">
        <f t="shared" si="1"/>
        <v>217.76000000000002</v>
      </c>
      <c r="S55" s="40">
        <f t="shared" si="1"/>
        <v>267.2</v>
      </c>
    </row>
    <row r="56" spans="2:19" x14ac:dyDescent="0.2">
      <c r="B56" s="36" t="s">
        <v>67</v>
      </c>
      <c r="C56" s="37">
        <v>7</v>
      </c>
      <c r="D56" s="38">
        <v>10.44</v>
      </c>
      <c r="E56" s="38">
        <v>12.2</v>
      </c>
      <c r="F56" s="38">
        <v>28.529999999999998</v>
      </c>
      <c r="G56" s="38">
        <v>33.5</v>
      </c>
      <c r="H56" s="49">
        <v>12.57</v>
      </c>
      <c r="I56" s="49">
        <v>14.77</v>
      </c>
      <c r="J56" s="37">
        <v>23.810000000000002</v>
      </c>
      <c r="K56" s="37">
        <v>28.85</v>
      </c>
      <c r="L56" s="37">
        <v>13.73</v>
      </c>
      <c r="M56" s="37">
        <v>16.64</v>
      </c>
      <c r="N56" s="37">
        <v>31.41</v>
      </c>
      <c r="O56" s="37">
        <v>39.51</v>
      </c>
      <c r="P56" s="37">
        <v>11.89</v>
      </c>
      <c r="Q56" s="37">
        <v>14.96</v>
      </c>
      <c r="R56" s="39">
        <f t="shared" si="1"/>
        <v>132.38</v>
      </c>
      <c r="S56" s="40">
        <f t="shared" si="1"/>
        <v>160.43</v>
      </c>
    </row>
    <row r="57" spans="2:19" x14ac:dyDescent="0.2">
      <c r="B57" s="36" t="s">
        <v>67</v>
      </c>
      <c r="C57" s="37">
        <v>8</v>
      </c>
      <c r="D57" s="38">
        <v>13.31</v>
      </c>
      <c r="E57" s="38">
        <v>15.36</v>
      </c>
      <c r="F57" s="38">
        <v>39.319999999999993</v>
      </c>
      <c r="G57" s="38">
        <v>47.66</v>
      </c>
      <c r="H57" s="49">
        <v>17.38</v>
      </c>
      <c r="I57" s="49">
        <v>21.090000000000003</v>
      </c>
      <c r="J57" s="37">
        <v>34.450000000000003</v>
      </c>
      <c r="K57" s="37">
        <v>41.800000000000004</v>
      </c>
      <c r="L57" s="37">
        <v>19.899999999999999</v>
      </c>
      <c r="M57" s="37">
        <v>24.13</v>
      </c>
      <c r="N57" s="37">
        <v>40.409999999999997</v>
      </c>
      <c r="O57" s="37">
        <v>49.790000000000006</v>
      </c>
      <c r="P57" s="37">
        <v>15.210000000000003</v>
      </c>
      <c r="Q57" s="37">
        <v>18.760000000000002</v>
      </c>
      <c r="R57" s="39">
        <f t="shared" si="1"/>
        <v>179.98</v>
      </c>
      <c r="S57" s="40">
        <f t="shared" si="1"/>
        <v>218.58999999999997</v>
      </c>
    </row>
    <row r="58" spans="2:19" x14ac:dyDescent="0.2">
      <c r="B58" s="36" t="s">
        <v>67</v>
      </c>
      <c r="C58" s="37">
        <v>9</v>
      </c>
      <c r="D58" s="38">
        <v>9.36</v>
      </c>
      <c r="E58" s="38">
        <v>10.76</v>
      </c>
      <c r="F58" s="38">
        <v>25.76</v>
      </c>
      <c r="G58" s="38">
        <v>31.770000000000003</v>
      </c>
      <c r="H58" s="49">
        <v>11.35</v>
      </c>
      <c r="I58" s="49">
        <v>14.030000000000001</v>
      </c>
      <c r="J58" s="37">
        <v>20.759999999999998</v>
      </c>
      <c r="K58" s="37">
        <v>25.700000000000003</v>
      </c>
      <c r="L58" s="37">
        <v>11.93</v>
      </c>
      <c r="M58" s="37">
        <v>14.79</v>
      </c>
      <c r="N58" s="37">
        <v>28.27</v>
      </c>
      <c r="O58" s="37">
        <v>34.68</v>
      </c>
      <c r="P58" s="37">
        <v>10.700000000000001</v>
      </c>
      <c r="Q58" s="37">
        <v>13.120000000000001</v>
      </c>
      <c r="R58" s="39">
        <f t="shared" si="1"/>
        <v>118.13</v>
      </c>
      <c r="S58" s="40">
        <f t="shared" si="1"/>
        <v>144.85000000000002</v>
      </c>
    </row>
    <row r="59" spans="2:19" x14ac:dyDescent="0.2">
      <c r="B59" s="36" t="s">
        <v>68</v>
      </c>
      <c r="C59" s="37">
        <v>1</v>
      </c>
      <c r="D59" s="38">
        <v>6.6099999999999994</v>
      </c>
      <c r="E59" s="38">
        <v>7.4999999999999991</v>
      </c>
      <c r="F59" s="38">
        <v>21</v>
      </c>
      <c r="G59" s="38">
        <v>25.74</v>
      </c>
      <c r="H59" s="49">
        <v>9.2999999999999989</v>
      </c>
      <c r="I59" s="49">
        <v>11.42</v>
      </c>
      <c r="J59" s="37">
        <v>17.899999999999999</v>
      </c>
      <c r="K59" s="37">
        <v>21.810000000000002</v>
      </c>
      <c r="L59" s="37">
        <v>10.32</v>
      </c>
      <c r="M59" s="37">
        <v>12.580000000000002</v>
      </c>
      <c r="N59" s="37">
        <v>20.350000000000001</v>
      </c>
      <c r="O59" s="37">
        <v>24.46</v>
      </c>
      <c r="P59" s="37">
        <v>7.64</v>
      </c>
      <c r="Q59" s="37">
        <v>9.19</v>
      </c>
      <c r="R59" s="39">
        <f t="shared" si="1"/>
        <v>93.11999999999999</v>
      </c>
      <c r="S59" s="40">
        <f t="shared" si="1"/>
        <v>112.69999999999999</v>
      </c>
    </row>
    <row r="60" spans="2:19" x14ac:dyDescent="0.2">
      <c r="B60" s="36" t="s">
        <v>68</v>
      </c>
      <c r="C60" s="37">
        <v>2</v>
      </c>
      <c r="D60" s="38">
        <v>31.290000000000003</v>
      </c>
      <c r="E60" s="38">
        <v>35.49</v>
      </c>
      <c r="F60" s="38">
        <v>89.039999999999992</v>
      </c>
      <c r="G60" s="38">
        <v>110.57</v>
      </c>
      <c r="H60" s="49">
        <v>39.309999999999995</v>
      </c>
      <c r="I60" s="49">
        <v>48.959999999999994</v>
      </c>
      <c r="J60" s="37">
        <v>68.7</v>
      </c>
      <c r="K60" s="37">
        <v>81.69</v>
      </c>
      <c r="L60" s="37">
        <v>39.42</v>
      </c>
      <c r="M60" s="37">
        <v>46.76</v>
      </c>
      <c r="N60" s="37">
        <v>95.54</v>
      </c>
      <c r="O60" s="37">
        <v>114.55000000000003</v>
      </c>
      <c r="P60" s="37">
        <v>36.209999999999994</v>
      </c>
      <c r="Q60" s="37">
        <v>43.42</v>
      </c>
      <c r="R60" s="39">
        <f t="shared" si="1"/>
        <v>399.51</v>
      </c>
      <c r="S60" s="40">
        <f t="shared" si="1"/>
        <v>481.44</v>
      </c>
    </row>
    <row r="61" spans="2:19" x14ac:dyDescent="0.2">
      <c r="B61" s="36" t="s">
        <v>68</v>
      </c>
      <c r="C61" s="37">
        <v>3</v>
      </c>
      <c r="D61" s="38">
        <v>15.350000000000001</v>
      </c>
      <c r="E61" s="38">
        <v>17.439999999999998</v>
      </c>
      <c r="F61" s="38">
        <v>49.09</v>
      </c>
      <c r="G61" s="38">
        <v>60.86</v>
      </c>
      <c r="H61" s="49">
        <v>21.75</v>
      </c>
      <c r="I61" s="49">
        <v>27.04</v>
      </c>
      <c r="J61" s="37">
        <v>37.900000000000006</v>
      </c>
      <c r="K61" s="37">
        <v>45.259999999999991</v>
      </c>
      <c r="L61" s="37">
        <v>21.73</v>
      </c>
      <c r="M61" s="37">
        <v>25.92</v>
      </c>
      <c r="N61" s="37">
        <v>47.010000000000005</v>
      </c>
      <c r="O61" s="37">
        <v>56.55</v>
      </c>
      <c r="P61" s="37">
        <v>17.729999999999997</v>
      </c>
      <c r="Q61" s="37">
        <v>21.35</v>
      </c>
      <c r="R61" s="39">
        <f t="shared" si="1"/>
        <v>210.55999999999997</v>
      </c>
      <c r="S61" s="40">
        <f t="shared" si="1"/>
        <v>254.42</v>
      </c>
    </row>
    <row r="62" spans="2:19" x14ac:dyDescent="0.2">
      <c r="B62" s="36" t="s">
        <v>68</v>
      </c>
      <c r="C62" s="37">
        <v>4</v>
      </c>
      <c r="D62" s="38">
        <v>17.880000000000003</v>
      </c>
      <c r="E62" s="38">
        <v>20.27</v>
      </c>
      <c r="F62" s="38">
        <v>39.949999999999996</v>
      </c>
      <c r="G62" s="38">
        <v>55.37</v>
      </c>
      <c r="H62" s="49">
        <v>17.48</v>
      </c>
      <c r="I62" s="49">
        <v>24.42</v>
      </c>
      <c r="J62" s="37">
        <v>36.54</v>
      </c>
      <c r="K62" s="37">
        <v>45.169999999999995</v>
      </c>
      <c r="L62" s="37">
        <v>21.169999999999998</v>
      </c>
      <c r="M62" s="37">
        <v>26.009999999999998</v>
      </c>
      <c r="N62" s="37">
        <v>54.510000000000005</v>
      </c>
      <c r="O62" s="37">
        <v>65.31</v>
      </c>
      <c r="P62" s="37">
        <v>20.700000000000003</v>
      </c>
      <c r="Q62" s="37">
        <v>24.78</v>
      </c>
      <c r="R62" s="39">
        <f t="shared" si="1"/>
        <v>208.22999999999996</v>
      </c>
      <c r="S62" s="40">
        <f t="shared" si="1"/>
        <v>261.33</v>
      </c>
    </row>
    <row r="63" spans="2:19" x14ac:dyDescent="0.2">
      <c r="B63" s="36" t="s">
        <v>68</v>
      </c>
      <c r="C63" s="37">
        <v>5</v>
      </c>
      <c r="D63" s="38">
        <v>11.56</v>
      </c>
      <c r="E63" s="38">
        <v>13.110000000000001</v>
      </c>
      <c r="F63" s="38">
        <v>33.279999999999994</v>
      </c>
      <c r="G63" s="38">
        <v>40.9</v>
      </c>
      <c r="H63" s="49">
        <v>14.709999999999999</v>
      </c>
      <c r="I63" s="49">
        <v>18.100000000000001</v>
      </c>
      <c r="J63" s="37">
        <v>29.520000000000007</v>
      </c>
      <c r="K63" s="37">
        <v>34.97</v>
      </c>
      <c r="L63" s="37">
        <v>17.060000000000002</v>
      </c>
      <c r="M63" s="37">
        <v>20.18</v>
      </c>
      <c r="N63" s="37">
        <v>35.54</v>
      </c>
      <c r="O63" s="37">
        <v>42.53</v>
      </c>
      <c r="P63" s="37">
        <v>13.399999999999999</v>
      </c>
      <c r="Q63" s="37">
        <v>16.03</v>
      </c>
      <c r="R63" s="39">
        <f t="shared" si="1"/>
        <v>155.07000000000002</v>
      </c>
      <c r="S63" s="40">
        <f t="shared" si="1"/>
        <v>185.82</v>
      </c>
    </row>
    <row r="64" spans="2:19" x14ac:dyDescent="0.2">
      <c r="B64" s="36" t="s">
        <v>68</v>
      </c>
      <c r="C64" s="37">
        <v>6</v>
      </c>
      <c r="D64" s="38">
        <v>8.89</v>
      </c>
      <c r="E64" s="38">
        <v>10.09</v>
      </c>
      <c r="F64" s="38">
        <v>24.45</v>
      </c>
      <c r="G64" s="38">
        <v>29.9</v>
      </c>
      <c r="H64" s="49">
        <v>10.780000000000001</v>
      </c>
      <c r="I64" s="49">
        <v>13.209999999999999</v>
      </c>
      <c r="J64" s="37">
        <v>22.040000000000003</v>
      </c>
      <c r="K64" s="37">
        <v>26.21</v>
      </c>
      <c r="L64" s="37">
        <v>12.75</v>
      </c>
      <c r="M64" s="37">
        <v>15.140000000000002</v>
      </c>
      <c r="N64" s="37">
        <v>27.29</v>
      </c>
      <c r="O64" s="37">
        <v>32.71</v>
      </c>
      <c r="P64" s="37">
        <v>10.3</v>
      </c>
      <c r="Q64" s="37">
        <v>12.350000000000001</v>
      </c>
      <c r="R64" s="39">
        <f t="shared" si="1"/>
        <v>116.50000000000001</v>
      </c>
      <c r="S64" s="40">
        <f t="shared" si="1"/>
        <v>139.60999999999999</v>
      </c>
    </row>
    <row r="65" spans="2:19" x14ac:dyDescent="0.2">
      <c r="B65" s="36" t="s">
        <v>68</v>
      </c>
      <c r="C65" s="37">
        <v>7</v>
      </c>
      <c r="D65" s="38">
        <v>10.62</v>
      </c>
      <c r="E65" s="38">
        <v>12.059999999999999</v>
      </c>
      <c r="F65" s="38">
        <v>33.51</v>
      </c>
      <c r="G65" s="38">
        <v>41.19</v>
      </c>
      <c r="H65" s="49">
        <v>14.83</v>
      </c>
      <c r="I65" s="49">
        <v>18.3</v>
      </c>
      <c r="J65" s="37">
        <v>28.259999999999998</v>
      </c>
      <c r="K65" s="37">
        <v>33.57</v>
      </c>
      <c r="L65" s="37">
        <v>16.29</v>
      </c>
      <c r="M65" s="37">
        <v>19.32</v>
      </c>
      <c r="N65" s="37">
        <v>32.65</v>
      </c>
      <c r="O65" s="37">
        <v>39.199999999999996</v>
      </c>
      <c r="P65" s="37">
        <v>12.29</v>
      </c>
      <c r="Q65" s="37">
        <v>14.76</v>
      </c>
      <c r="R65" s="39">
        <f t="shared" si="1"/>
        <v>148.44999999999999</v>
      </c>
      <c r="S65" s="40">
        <f t="shared" si="1"/>
        <v>178.39999999999998</v>
      </c>
    </row>
    <row r="66" spans="2:19" x14ac:dyDescent="0.2">
      <c r="B66" s="36" t="s">
        <v>68</v>
      </c>
      <c r="C66" s="37">
        <v>8</v>
      </c>
      <c r="D66" s="38">
        <v>11.37</v>
      </c>
      <c r="E66" s="38">
        <v>12.96</v>
      </c>
      <c r="F66" s="38">
        <v>15.97</v>
      </c>
      <c r="G66" s="38">
        <v>20.54</v>
      </c>
      <c r="H66" s="49">
        <v>6.8199999999999994</v>
      </c>
      <c r="I66" s="49">
        <v>8.81</v>
      </c>
      <c r="J66" s="37">
        <v>21.869999999999997</v>
      </c>
      <c r="K66" s="37">
        <v>26.94</v>
      </c>
      <c r="L66" s="37">
        <v>12.850000000000001</v>
      </c>
      <c r="M66" s="37">
        <v>15.819999999999999</v>
      </c>
      <c r="N66" s="37">
        <v>34.5</v>
      </c>
      <c r="O66" s="37">
        <v>41.769999999999996</v>
      </c>
      <c r="P66" s="37">
        <v>13.120000000000001</v>
      </c>
      <c r="Q66" s="37">
        <v>15.87</v>
      </c>
      <c r="R66" s="39">
        <f t="shared" si="1"/>
        <v>116.5</v>
      </c>
      <c r="S66" s="40">
        <f t="shared" si="1"/>
        <v>142.70999999999998</v>
      </c>
    </row>
    <row r="67" spans="2:19" x14ac:dyDescent="0.2">
      <c r="B67" s="36" t="s">
        <v>68</v>
      </c>
      <c r="C67" s="37">
        <v>9</v>
      </c>
      <c r="D67" s="38">
        <v>10.039999999999999</v>
      </c>
      <c r="E67" s="38">
        <v>11.88</v>
      </c>
      <c r="F67" s="38">
        <v>29.43</v>
      </c>
      <c r="G67" s="38">
        <v>37.260000000000005</v>
      </c>
      <c r="H67" s="49">
        <v>13.02</v>
      </c>
      <c r="I67" s="49">
        <v>16.5</v>
      </c>
      <c r="J67" s="37">
        <v>23.05</v>
      </c>
      <c r="K67" s="37">
        <v>27.67</v>
      </c>
      <c r="L67" s="37">
        <v>13.24</v>
      </c>
      <c r="M67" s="37">
        <v>15.85</v>
      </c>
      <c r="N67" s="37">
        <v>30.270000000000003</v>
      </c>
      <c r="O67" s="37">
        <v>38.74</v>
      </c>
      <c r="P67" s="37">
        <v>11.45</v>
      </c>
      <c r="Q67" s="37">
        <v>14.700000000000001</v>
      </c>
      <c r="R67" s="39">
        <f t="shared" si="1"/>
        <v>130.49999999999997</v>
      </c>
      <c r="S67" s="40">
        <f t="shared" si="1"/>
        <v>162.6</v>
      </c>
    </row>
    <row r="68" spans="2:19" x14ac:dyDescent="0.2">
      <c r="B68" s="36" t="s">
        <v>68</v>
      </c>
      <c r="C68" s="37">
        <v>10</v>
      </c>
      <c r="D68" s="38">
        <v>12.66</v>
      </c>
      <c r="E68" s="38">
        <v>14.43</v>
      </c>
      <c r="F68" s="38">
        <v>35.4</v>
      </c>
      <c r="G68" s="38">
        <v>43.959999999999994</v>
      </c>
      <c r="H68" s="49">
        <v>15.62</v>
      </c>
      <c r="I68" s="49">
        <v>19.450000000000003</v>
      </c>
      <c r="J68" s="37">
        <v>29.189999999999998</v>
      </c>
      <c r="K68" s="37">
        <v>34.85</v>
      </c>
      <c r="L68" s="37">
        <v>16.810000000000002</v>
      </c>
      <c r="M68" s="37">
        <v>20.03</v>
      </c>
      <c r="N68" s="37">
        <v>38.629999999999995</v>
      </c>
      <c r="O68" s="37">
        <v>46.730000000000004</v>
      </c>
      <c r="P68" s="37">
        <v>14.620000000000001</v>
      </c>
      <c r="Q68" s="37">
        <v>17.669999999999998</v>
      </c>
      <c r="R68" s="39">
        <f t="shared" si="1"/>
        <v>162.93</v>
      </c>
      <c r="S68" s="40">
        <f t="shared" si="1"/>
        <v>197.11999999999998</v>
      </c>
    </row>
    <row r="69" spans="2:19" x14ac:dyDescent="0.2">
      <c r="B69" s="36" t="s">
        <v>68</v>
      </c>
      <c r="C69" s="37">
        <v>11</v>
      </c>
      <c r="D69" s="38">
        <v>16.98</v>
      </c>
      <c r="E69" s="38">
        <v>19.270000000000003</v>
      </c>
      <c r="F69" s="38">
        <v>52.63</v>
      </c>
      <c r="G69" s="38">
        <v>64.97999999999999</v>
      </c>
      <c r="H69" s="49">
        <v>23.29</v>
      </c>
      <c r="I69" s="49">
        <v>28.83</v>
      </c>
      <c r="J69" s="37">
        <v>41.510000000000005</v>
      </c>
      <c r="K69" s="37">
        <v>49.8</v>
      </c>
      <c r="L69" s="37">
        <v>23.86</v>
      </c>
      <c r="M69" s="37">
        <v>28.560000000000002</v>
      </c>
      <c r="N69" s="37">
        <v>52.06</v>
      </c>
      <c r="O69" s="37">
        <v>62.419999999999995</v>
      </c>
      <c r="P69" s="37">
        <v>19.64</v>
      </c>
      <c r="Q69" s="37">
        <v>23.57</v>
      </c>
      <c r="R69" s="39">
        <f t="shared" si="1"/>
        <v>229.97000000000003</v>
      </c>
      <c r="S69" s="40">
        <f t="shared" si="1"/>
        <v>277.43</v>
      </c>
    </row>
    <row r="70" spans="2:19" x14ac:dyDescent="0.2">
      <c r="B70" s="36" t="s">
        <v>68</v>
      </c>
      <c r="C70" s="37">
        <v>12</v>
      </c>
      <c r="D70" s="38">
        <v>21.759999999999998</v>
      </c>
      <c r="E70" s="38">
        <v>24.759999999999998</v>
      </c>
      <c r="F70" s="38">
        <v>52.929999999999993</v>
      </c>
      <c r="G70" s="38">
        <v>66.489999999999995</v>
      </c>
      <c r="H70" s="49">
        <v>23.23</v>
      </c>
      <c r="I70" s="49">
        <v>29.3</v>
      </c>
      <c r="J70" s="37">
        <v>44.44</v>
      </c>
      <c r="K70" s="37">
        <v>53.690000000000005</v>
      </c>
      <c r="L70" s="37">
        <v>25.620000000000005</v>
      </c>
      <c r="M70" s="37">
        <v>30.900000000000002</v>
      </c>
      <c r="N70" s="37">
        <v>66.22</v>
      </c>
      <c r="O70" s="37">
        <v>79.790000000000006</v>
      </c>
      <c r="P70" s="37">
        <v>25.15</v>
      </c>
      <c r="Q70" s="37">
        <v>30.3</v>
      </c>
      <c r="R70" s="39">
        <f t="shared" si="1"/>
        <v>259.35000000000002</v>
      </c>
      <c r="S70" s="40">
        <f t="shared" si="1"/>
        <v>315.23</v>
      </c>
    </row>
    <row r="71" spans="2:19" x14ac:dyDescent="0.2">
      <c r="B71" s="36" t="s">
        <v>68</v>
      </c>
      <c r="C71" s="37">
        <v>13</v>
      </c>
      <c r="D71" s="38">
        <v>12.100000000000001</v>
      </c>
      <c r="E71" s="38">
        <v>13.71</v>
      </c>
      <c r="F71" s="38">
        <v>35.11</v>
      </c>
      <c r="G71" s="38">
        <v>43.69</v>
      </c>
      <c r="H71" s="49">
        <v>15.510000000000002</v>
      </c>
      <c r="I71" s="49">
        <v>19.349999999999998</v>
      </c>
      <c r="J71" s="37">
        <v>29.29</v>
      </c>
      <c r="K71" s="37">
        <v>35.200000000000003</v>
      </c>
      <c r="L71" s="37">
        <v>16.88</v>
      </c>
      <c r="M71" s="37">
        <v>20.25</v>
      </c>
      <c r="N71" s="37">
        <v>37.130000000000003</v>
      </c>
      <c r="O71" s="37">
        <v>44.36</v>
      </c>
      <c r="P71" s="37">
        <v>14.02</v>
      </c>
      <c r="Q71" s="37">
        <v>16.75</v>
      </c>
      <c r="R71" s="39">
        <f t="shared" si="1"/>
        <v>160.04</v>
      </c>
      <c r="S71" s="40">
        <f t="shared" si="1"/>
        <v>193.31</v>
      </c>
    </row>
    <row r="72" spans="2:19" x14ac:dyDescent="0.2">
      <c r="B72" s="36" t="s">
        <v>68</v>
      </c>
      <c r="C72" s="37">
        <v>14</v>
      </c>
      <c r="D72" s="38">
        <v>9.0399999999999991</v>
      </c>
      <c r="E72" s="38">
        <v>10.19</v>
      </c>
      <c r="F72" s="38">
        <v>27.939999999999998</v>
      </c>
      <c r="G72" s="38">
        <v>34.120000000000005</v>
      </c>
      <c r="H72" s="49">
        <v>12.36</v>
      </c>
      <c r="I72" s="49">
        <v>15.159999999999998</v>
      </c>
      <c r="J72" s="37">
        <v>22.58</v>
      </c>
      <c r="K72" s="37">
        <v>26.78</v>
      </c>
      <c r="L72" s="37">
        <v>13</v>
      </c>
      <c r="M72" s="37">
        <v>15.37</v>
      </c>
      <c r="N72" s="37">
        <v>27.750000000000004</v>
      </c>
      <c r="O72" s="37">
        <v>33.020000000000003</v>
      </c>
      <c r="P72" s="37">
        <v>10.45</v>
      </c>
      <c r="Q72" s="37">
        <v>12.450000000000001</v>
      </c>
      <c r="R72" s="39">
        <f t="shared" si="1"/>
        <v>123.11999999999999</v>
      </c>
      <c r="S72" s="40">
        <f t="shared" si="1"/>
        <v>147.09</v>
      </c>
    </row>
    <row r="73" spans="2:19" x14ac:dyDescent="0.2">
      <c r="B73" s="36" t="s">
        <v>68</v>
      </c>
      <c r="C73" s="37">
        <v>15</v>
      </c>
      <c r="D73" s="38">
        <v>30.14</v>
      </c>
      <c r="E73" s="38">
        <v>34.159999999999997</v>
      </c>
      <c r="F73" s="38">
        <v>93.55</v>
      </c>
      <c r="G73" s="38">
        <v>116.19</v>
      </c>
      <c r="H73" s="49">
        <v>41.42</v>
      </c>
      <c r="I73" s="49">
        <v>51.57</v>
      </c>
      <c r="J73" s="37">
        <v>70.260000000000005</v>
      </c>
      <c r="K73" s="37">
        <v>83.54</v>
      </c>
      <c r="L73" s="37">
        <v>40.260000000000005</v>
      </c>
      <c r="M73" s="37">
        <v>47.75</v>
      </c>
      <c r="N73" s="37">
        <v>92.22</v>
      </c>
      <c r="O73" s="37">
        <v>110.36</v>
      </c>
      <c r="P73" s="37">
        <v>34.880000000000003</v>
      </c>
      <c r="Q73" s="37">
        <v>41.75</v>
      </c>
      <c r="R73" s="39">
        <f t="shared" si="1"/>
        <v>402.73</v>
      </c>
      <c r="S73" s="40">
        <f t="shared" si="1"/>
        <v>485.32</v>
      </c>
    </row>
    <row r="74" spans="2:19" x14ac:dyDescent="0.2">
      <c r="B74" s="36" t="s">
        <v>68</v>
      </c>
      <c r="C74" s="37">
        <v>16</v>
      </c>
      <c r="D74" s="38">
        <v>21.21</v>
      </c>
      <c r="E74" s="38">
        <v>24.13</v>
      </c>
      <c r="F74" s="38">
        <v>67.430000000000007</v>
      </c>
      <c r="G74" s="38">
        <v>82.66</v>
      </c>
      <c r="H74" s="49">
        <v>29.87</v>
      </c>
      <c r="I74" s="49">
        <v>36.690000000000005</v>
      </c>
      <c r="J74" s="37">
        <v>54.19</v>
      </c>
      <c r="K74" s="37">
        <v>64.539999999999992</v>
      </c>
      <c r="L74" s="37">
        <v>31.150000000000006</v>
      </c>
      <c r="M74" s="37">
        <v>37.059999999999995</v>
      </c>
      <c r="N74" s="37">
        <v>65.06</v>
      </c>
      <c r="O74" s="37">
        <v>78.38</v>
      </c>
      <c r="P74" s="37">
        <v>24.52</v>
      </c>
      <c r="Q74" s="37">
        <v>29.55</v>
      </c>
      <c r="R74" s="39">
        <f t="shared" si="1"/>
        <v>293.43</v>
      </c>
      <c r="S74" s="40">
        <f t="shared" si="1"/>
        <v>353.01</v>
      </c>
    </row>
    <row r="75" spans="2:19" x14ac:dyDescent="0.2">
      <c r="B75" s="36" t="s">
        <v>68</v>
      </c>
      <c r="C75" s="37">
        <v>17</v>
      </c>
      <c r="D75" s="38">
        <v>9.8999999999999986</v>
      </c>
      <c r="E75" s="38">
        <v>11.270000000000001</v>
      </c>
      <c r="F75" s="38">
        <v>31.689999999999998</v>
      </c>
      <c r="G75" s="38">
        <v>38.64</v>
      </c>
      <c r="H75" s="49">
        <v>14.05</v>
      </c>
      <c r="I75" s="49">
        <v>17.149999999999999</v>
      </c>
      <c r="J75" s="37">
        <v>25.96</v>
      </c>
      <c r="K75" s="37">
        <v>30.64</v>
      </c>
      <c r="L75" s="37">
        <v>14.949999999999998</v>
      </c>
      <c r="M75" s="37">
        <v>17.600000000000001</v>
      </c>
      <c r="N75" s="37">
        <v>30.34</v>
      </c>
      <c r="O75" s="37">
        <v>36.650000000000006</v>
      </c>
      <c r="P75" s="37">
        <v>11.42</v>
      </c>
      <c r="Q75" s="37">
        <v>13.8</v>
      </c>
      <c r="R75" s="39">
        <f t="shared" si="1"/>
        <v>138.31</v>
      </c>
      <c r="S75" s="40">
        <f t="shared" si="1"/>
        <v>165.75000000000003</v>
      </c>
    </row>
    <row r="76" spans="2:19" x14ac:dyDescent="0.2">
      <c r="B76" s="36" t="s">
        <v>68</v>
      </c>
      <c r="C76" s="37">
        <v>18</v>
      </c>
      <c r="D76" s="38">
        <v>17.73</v>
      </c>
      <c r="E76" s="38">
        <v>20.100000000000001</v>
      </c>
      <c r="F76" s="38">
        <v>53.93</v>
      </c>
      <c r="G76" s="38">
        <v>66.160000000000011</v>
      </c>
      <c r="H76" s="49">
        <v>23.860000000000003</v>
      </c>
      <c r="I76" s="49">
        <v>29.339999999999996</v>
      </c>
      <c r="J76" s="37">
        <v>42.260000000000005</v>
      </c>
      <c r="K76" s="37">
        <v>49.839999999999996</v>
      </c>
      <c r="L76" s="37">
        <v>24.27</v>
      </c>
      <c r="M76" s="37">
        <v>28.560000000000002</v>
      </c>
      <c r="N76" s="37">
        <v>54.28</v>
      </c>
      <c r="O76" s="37">
        <v>65.010000000000005</v>
      </c>
      <c r="P76" s="37">
        <v>20.509999999999998</v>
      </c>
      <c r="Q76" s="37">
        <v>24.590000000000003</v>
      </c>
      <c r="R76" s="39">
        <f t="shared" si="1"/>
        <v>236.84</v>
      </c>
      <c r="S76" s="40">
        <f t="shared" si="1"/>
        <v>283.60000000000002</v>
      </c>
    </row>
    <row r="77" spans="2:19" x14ac:dyDescent="0.2">
      <c r="B77" s="36" t="s">
        <v>68</v>
      </c>
      <c r="C77" s="37">
        <v>19</v>
      </c>
      <c r="D77" s="38">
        <v>15.110000000000001</v>
      </c>
      <c r="E77" s="38">
        <v>16.970000000000002</v>
      </c>
      <c r="F77" s="38">
        <v>46.05</v>
      </c>
      <c r="G77" s="38">
        <v>57.51</v>
      </c>
      <c r="H77" s="49">
        <v>20.37</v>
      </c>
      <c r="I77" s="49">
        <v>25.53</v>
      </c>
      <c r="J77" s="37">
        <v>33.39</v>
      </c>
      <c r="K77" s="37">
        <v>39.760000000000005</v>
      </c>
      <c r="L77" s="37">
        <v>19.11</v>
      </c>
      <c r="M77" s="37">
        <v>22.67</v>
      </c>
      <c r="N77" s="37">
        <v>46.32</v>
      </c>
      <c r="O77" s="37">
        <v>54.599999999999994</v>
      </c>
      <c r="P77" s="37">
        <v>17.559999999999999</v>
      </c>
      <c r="Q77" s="37">
        <v>20.68</v>
      </c>
      <c r="R77" s="39">
        <f t="shared" si="1"/>
        <v>197.91</v>
      </c>
      <c r="S77" s="40">
        <f t="shared" si="1"/>
        <v>237.72</v>
      </c>
    </row>
    <row r="78" spans="2:19" x14ac:dyDescent="0.2">
      <c r="B78" s="36" t="s">
        <v>68</v>
      </c>
      <c r="C78" s="37">
        <v>20</v>
      </c>
      <c r="D78" s="38">
        <v>5.27</v>
      </c>
      <c r="E78" s="38">
        <v>6.07</v>
      </c>
      <c r="F78" s="38">
        <v>2.0199999999999996</v>
      </c>
      <c r="G78" s="38">
        <v>3.45</v>
      </c>
      <c r="H78" s="49">
        <v>0.69000000000000006</v>
      </c>
      <c r="I78" s="49">
        <v>1.32</v>
      </c>
      <c r="J78" s="37">
        <v>7.67</v>
      </c>
      <c r="K78" s="37">
        <v>10.340000000000002</v>
      </c>
      <c r="L78" s="37">
        <v>4.5999999999999996</v>
      </c>
      <c r="M78" s="37">
        <v>6.1899999999999995</v>
      </c>
      <c r="N78" s="37">
        <v>15.830000000000002</v>
      </c>
      <c r="O78" s="37">
        <v>19.59</v>
      </c>
      <c r="P78" s="37">
        <v>6.05</v>
      </c>
      <c r="Q78" s="37">
        <v>7.49</v>
      </c>
      <c r="R78" s="39">
        <f t="shared" ref="R78:S141" si="2">D78+F78+H78+J78+L78+N78+P78</f>
        <v>42.129999999999995</v>
      </c>
      <c r="S78" s="40">
        <f t="shared" si="2"/>
        <v>54.449999999999996</v>
      </c>
    </row>
    <row r="79" spans="2:19" x14ac:dyDescent="0.2">
      <c r="B79" s="36" t="s">
        <v>68</v>
      </c>
      <c r="C79" s="37">
        <v>21</v>
      </c>
      <c r="D79" s="38">
        <v>9.9499999999999993</v>
      </c>
      <c r="E79" s="38">
        <v>11.56</v>
      </c>
      <c r="F79" s="38">
        <v>23.29</v>
      </c>
      <c r="G79" s="38">
        <v>29.07</v>
      </c>
      <c r="H79" s="49">
        <v>10.199999999999999</v>
      </c>
      <c r="I79" s="49">
        <v>12.77</v>
      </c>
      <c r="J79" s="37">
        <v>18.830000000000002</v>
      </c>
      <c r="K79" s="37">
        <v>23.22</v>
      </c>
      <c r="L79" s="37">
        <v>10.84</v>
      </c>
      <c r="M79" s="37">
        <v>13.34</v>
      </c>
      <c r="N79" s="37">
        <v>30.000000000000004</v>
      </c>
      <c r="O79" s="37">
        <v>37.410000000000004</v>
      </c>
      <c r="P79" s="37">
        <v>11.42</v>
      </c>
      <c r="Q79" s="37">
        <v>14.26</v>
      </c>
      <c r="R79" s="39">
        <f t="shared" si="2"/>
        <v>114.53</v>
      </c>
      <c r="S79" s="40">
        <f t="shared" si="2"/>
        <v>141.63</v>
      </c>
    </row>
    <row r="80" spans="2:19" x14ac:dyDescent="0.2">
      <c r="B80" s="36" t="s">
        <v>68</v>
      </c>
      <c r="C80" s="37">
        <v>22</v>
      </c>
      <c r="D80" s="38">
        <v>12.34</v>
      </c>
      <c r="E80" s="38">
        <v>14.14</v>
      </c>
      <c r="F80" s="38">
        <v>36.93</v>
      </c>
      <c r="G80" s="38">
        <v>45.76</v>
      </c>
      <c r="H80" s="49">
        <v>16.340000000000003</v>
      </c>
      <c r="I80" s="49">
        <v>20.270000000000003</v>
      </c>
      <c r="J80" s="37">
        <v>25.619999999999997</v>
      </c>
      <c r="K80" s="37">
        <v>30.65</v>
      </c>
      <c r="L80" s="37">
        <v>14.619999999999997</v>
      </c>
      <c r="M80" s="37">
        <v>17.439999999999998</v>
      </c>
      <c r="N80" s="37">
        <v>37.49</v>
      </c>
      <c r="O80" s="37">
        <v>45.62</v>
      </c>
      <c r="P80" s="37">
        <v>14.239999999999998</v>
      </c>
      <c r="Q80" s="37">
        <v>17.350000000000001</v>
      </c>
      <c r="R80" s="39">
        <f t="shared" si="2"/>
        <v>157.58000000000001</v>
      </c>
      <c r="S80" s="40">
        <f t="shared" si="2"/>
        <v>191.23</v>
      </c>
    </row>
    <row r="81" spans="2:19" x14ac:dyDescent="0.2">
      <c r="B81" s="36" t="s">
        <v>68</v>
      </c>
      <c r="C81" s="37">
        <v>23</v>
      </c>
      <c r="D81" s="38">
        <v>14.170000000000002</v>
      </c>
      <c r="E81" s="38">
        <v>16.12</v>
      </c>
      <c r="F81" s="38">
        <v>44.44</v>
      </c>
      <c r="G81" s="38">
        <v>54.17</v>
      </c>
      <c r="H81" s="49">
        <v>19.669999999999998</v>
      </c>
      <c r="I81" s="49">
        <v>24.04</v>
      </c>
      <c r="J81" s="37">
        <v>34.480000000000004</v>
      </c>
      <c r="K81" s="37">
        <v>42.16</v>
      </c>
      <c r="L81" s="37">
        <v>19.809999999999999</v>
      </c>
      <c r="M81" s="37">
        <v>24.2</v>
      </c>
      <c r="N81" s="37">
        <v>43.370000000000005</v>
      </c>
      <c r="O81" s="37">
        <v>52.33</v>
      </c>
      <c r="P81" s="37">
        <v>16.36</v>
      </c>
      <c r="Q81" s="37">
        <v>19.749999999999996</v>
      </c>
      <c r="R81" s="39">
        <f t="shared" si="2"/>
        <v>192.3</v>
      </c>
      <c r="S81" s="40">
        <f t="shared" si="2"/>
        <v>232.76999999999998</v>
      </c>
    </row>
    <row r="82" spans="2:19" x14ac:dyDescent="0.2">
      <c r="B82" s="36" t="s">
        <v>68</v>
      </c>
      <c r="C82" s="37">
        <v>24</v>
      </c>
      <c r="D82" s="38">
        <v>26.12</v>
      </c>
      <c r="E82" s="38">
        <v>29.57</v>
      </c>
      <c r="F82" s="38">
        <v>72.099999999999994</v>
      </c>
      <c r="G82" s="38">
        <v>91.079999999999984</v>
      </c>
      <c r="H82" s="49">
        <v>31.8</v>
      </c>
      <c r="I82" s="49">
        <v>40.31</v>
      </c>
      <c r="J82" s="37">
        <v>58.870000000000005</v>
      </c>
      <c r="K82" s="37">
        <v>69.28</v>
      </c>
      <c r="L82" s="37">
        <v>33.879999999999995</v>
      </c>
      <c r="M82" s="37">
        <v>39.739999999999995</v>
      </c>
      <c r="N82" s="37">
        <v>79.87</v>
      </c>
      <c r="O82" s="37">
        <v>95.390000000000015</v>
      </c>
      <c r="P82" s="37">
        <v>30.239999999999995</v>
      </c>
      <c r="Q82" s="37">
        <v>36.14</v>
      </c>
      <c r="R82" s="39">
        <f t="shared" si="2"/>
        <v>332.88</v>
      </c>
      <c r="S82" s="40">
        <f t="shared" si="2"/>
        <v>401.51</v>
      </c>
    </row>
    <row r="83" spans="2:19" x14ac:dyDescent="0.2">
      <c r="B83" s="36" t="s">
        <v>69</v>
      </c>
      <c r="C83" s="37">
        <v>1</v>
      </c>
      <c r="D83" s="38">
        <v>8.5299999999999994</v>
      </c>
      <c r="E83" s="38">
        <v>10.770000000000001</v>
      </c>
      <c r="F83" s="38">
        <v>29.65</v>
      </c>
      <c r="G83" s="38">
        <v>35.49</v>
      </c>
      <c r="H83" s="49">
        <v>13.169999999999998</v>
      </c>
      <c r="I83" s="49">
        <v>15.74</v>
      </c>
      <c r="J83" s="37">
        <v>23.78</v>
      </c>
      <c r="K83" s="37">
        <v>28.07</v>
      </c>
      <c r="L83" s="37">
        <v>13.66</v>
      </c>
      <c r="M83" s="37">
        <v>16.13</v>
      </c>
      <c r="N83" s="37">
        <v>23.25</v>
      </c>
      <c r="O83" s="37">
        <v>33.1</v>
      </c>
      <c r="P83" s="37">
        <v>8.68</v>
      </c>
      <c r="Q83" s="37">
        <v>12.469999999999999</v>
      </c>
      <c r="R83" s="39">
        <f t="shared" si="2"/>
        <v>120.72</v>
      </c>
      <c r="S83" s="40">
        <f t="shared" si="2"/>
        <v>151.77000000000001</v>
      </c>
    </row>
    <row r="84" spans="2:19" x14ac:dyDescent="0.2">
      <c r="B84" s="36" t="s">
        <v>69</v>
      </c>
      <c r="C84" s="37">
        <v>2</v>
      </c>
      <c r="D84" s="38">
        <v>13.46</v>
      </c>
      <c r="E84" s="38">
        <v>16.209999999999997</v>
      </c>
      <c r="F84" s="38">
        <v>36.1</v>
      </c>
      <c r="G84" s="38">
        <v>43.15</v>
      </c>
      <c r="H84" s="49">
        <v>15.909999999999998</v>
      </c>
      <c r="I84" s="49">
        <v>19</v>
      </c>
      <c r="J84" s="37">
        <v>30.319999999999997</v>
      </c>
      <c r="K84" s="37">
        <v>36.06</v>
      </c>
      <c r="L84" s="37">
        <v>17.480000000000004</v>
      </c>
      <c r="M84" s="37">
        <v>20.78</v>
      </c>
      <c r="N84" s="37">
        <v>37</v>
      </c>
      <c r="O84" s="37">
        <v>48.849999999999994</v>
      </c>
      <c r="P84" s="37">
        <v>13.95</v>
      </c>
      <c r="Q84" s="37">
        <v>18.5</v>
      </c>
      <c r="R84" s="39">
        <f t="shared" si="2"/>
        <v>164.21999999999997</v>
      </c>
      <c r="S84" s="40">
        <f t="shared" si="2"/>
        <v>202.54999999999998</v>
      </c>
    </row>
    <row r="85" spans="2:19" x14ac:dyDescent="0.2">
      <c r="B85" s="36" t="s">
        <v>69</v>
      </c>
      <c r="C85" s="37">
        <v>3</v>
      </c>
      <c r="D85" s="38">
        <v>10.94</v>
      </c>
      <c r="E85" s="38">
        <v>13.71</v>
      </c>
      <c r="F85" s="38">
        <v>27.430000000000007</v>
      </c>
      <c r="G85" s="38">
        <v>32.570000000000007</v>
      </c>
      <c r="H85" s="49">
        <v>12.049999999999999</v>
      </c>
      <c r="I85" s="49">
        <v>14.28</v>
      </c>
      <c r="J85" s="37">
        <v>23.860000000000003</v>
      </c>
      <c r="K85" s="37">
        <v>29.21</v>
      </c>
      <c r="L85" s="37">
        <v>13.76</v>
      </c>
      <c r="M85" s="37">
        <v>16.89</v>
      </c>
      <c r="N85" s="37">
        <v>29.580000000000002</v>
      </c>
      <c r="O85" s="37">
        <v>41.72</v>
      </c>
      <c r="P85" s="37">
        <v>11.16</v>
      </c>
      <c r="Q85" s="37">
        <v>15.82</v>
      </c>
      <c r="R85" s="39">
        <f t="shared" si="2"/>
        <v>128.78</v>
      </c>
      <c r="S85" s="40">
        <f t="shared" si="2"/>
        <v>164.2</v>
      </c>
    </row>
    <row r="86" spans="2:19" x14ac:dyDescent="0.2">
      <c r="B86" s="36" t="s">
        <v>69</v>
      </c>
      <c r="C86" s="37">
        <v>4</v>
      </c>
      <c r="D86" s="38">
        <v>17.439999999999998</v>
      </c>
      <c r="E86" s="38">
        <v>20.560000000000002</v>
      </c>
      <c r="F86" s="38">
        <v>55.68</v>
      </c>
      <c r="G86" s="38">
        <v>67.030000000000015</v>
      </c>
      <c r="H86" s="49">
        <v>24.66</v>
      </c>
      <c r="I86" s="49">
        <v>29.709999999999997</v>
      </c>
      <c r="J86" s="37">
        <v>39.089999999999996</v>
      </c>
      <c r="K86" s="37">
        <v>47.26</v>
      </c>
      <c r="L86" s="37">
        <v>22.3</v>
      </c>
      <c r="M86" s="37">
        <v>26.980000000000004</v>
      </c>
      <c r="N86" s="37">
        <v>48.29</v>
      </c>
      <c r="O86" s="37">
        <v>61.680000000000007</v>
      </c>
      <c r="P86" s="37">
        <v>18.209999999999997</v>
      </c>
      <c r="Q86" s="37">
        <v>23.33</v>
      </c>
      <c r="R86" s="39">
        <f t="shared" si="2"/>
        <v>225.67000000000002</v>
      </c>
      <c r="S86" s="40">
        <f t="shared" si="2"/>
        <v>276.55</v>
      </c>
    </row>
    <row r="87" spans="2:19" x14ac:dyDescent="0.2">
      <c r="B87" s="36" t="s">
        <v>70</v>
      </c>
      <c r="C87" s="37">
        <v>1</v>
      </c>
      <c r="D87" s="38">
        <v>11.45</v>
      </c>
      <c r="E87" s="38">
        <v>13.489999999999998</v>
      </c>
      <c r="F87" s="38">
        <v>31.34</v>
      </c>
      <c r="G87" s="38">
        <v>39.64</v>
      </c>
      <c r="H87" s="49">
        <v>13.82</v>
      </c>
      <c r="I87" s="49">
        <v>17.52</v>
      </c>
      <c r="J87" s="37">
        <v>21.78</v>
      </c>
      <c r="K87" s="37">
        <v>26.75</v>
      </c>
      <c r="L87" s="37">
        <v>12.419999999999998</v>
      </c>
      <c r="M87" s="37">
        <v>15.239999999999998</v>
      </c>
      <c r="N87" s="37">
        <v>32.85</v>
      </c>
      <c r="O87" s="37">
        <v>42.01</v>
      </c>
      <c r="P87" s="37">
        <v>12.49</v>
      </c>
      <c r="Q87" s="37">
        <v>15.99</v>
      </c>
      <c r="R87" s="39">
        <f t="shared" si="2"/>
        <v>136.15</v>
      </c>
      <c r="S87" s="40">
        <f t="shared" si="2"/>
        <v>170.64</v>
      </c>
    </row>
    <row r="88" spans="2:19" x14ac:dyDescent="0.2">
      <c r="B88" s="36" t="s">
        <v>70</v>
      </c>
      <c r="C88" s="37">
        <v>2</v>
      </c>
      <c r="D88" s="38">
        <v>11.129999999999999</v>
      </c>
      <c r="E88" s="38">
        <v>12.96</v>
      </c>
      <c r="F88" s="38">
        <v>30.610000000000003</v>
      </c>
      <c r="G88" s="38">
        <v>36.03</v>
      </c>
      <c r="H88" s="49">
        <v>13.49</v>
      </c>
      <c r="I88" s="49">
        <v>15.889999999999999</v>
      </c>
      <c r="J88" s="37">
        <v>22.85</v>
      </c>
      <c r="K88" s="37">
        <v>27.980000000000004</v>
      </c>
      <c r="L88" s="37">
        <v>13.09</v>
      </c>
      <c r="M88" s="37">
        <v>16.07</v>
      </c>
      <c r="N88" s="37">
        <v>32.25</v>
      </c>
      <c r="O88" s="37">
        <v>40.340000000000003</v>
      </c>
      <c r="P88" s="37">
        <v>12.22</v>
      </c>
      <c r="Q88" s="37">
        <v>15.31</v>
      </c>
      <c r="R88" s="39">
        <f t="shared" si="2"/>
        <v>135.64000000000001</v>
      </c>
      <c r="S88" s="40">
        <f t="shared" si="2"/>
        <v>164.58</v>
      </c>
    </row>
    <row r="89" spans="2:19" x14ac:dyDescent="0.2">
      <c r="B89" s="36" t="s">
        <v>70</v>
      </c>
      <c r="C89" s="37">
        <v>3</v>
      </c>
      <c r="D89" s="38">
        <v>9.83</v>
      </c>
      <c r="E89" s="38">
        <v>11.16</v>
      </c>
      <c r="F89" s="38">
        <v>28.280000000000005</v>
      </c>
      <c r="G89" s="38">
        <v>33.64</v>
      </c>
      <c r="H89" s="49">
        <v>12.5</v>
      </c>
      <c r="I89" s="49">
        <v>14.859999999999998</v>
      </c>
      <c r="J89" s="37">
        <v>22.54</v>
      </c>
      <c r="K89" s="37">
        <v>26.28</v>
      </c>
      <c r="L89" s="37">
        <v>12.959999999999999</v>
      </c>
      <c r="M89" s="37">
        <v>15.099999999999998</v>
      </c>
      <c r="N89" s="37">
        <v>28.849999999999998</v>
      </c>
      <c r="O89" s="37">
        <v>34.550000000000004</v>
      </c>
      <c r="P89" s="37">
        <v>10.899999999999999</v>
      </c>
      <c r="Q89" s="37">
        <v>13.06</v>
      </c>
      <c r="R89" s="39">
        <f t="shared" si="2"/>
        <v>125.85999999999999</v>
      </c>
      <c r="S89" s="40">
        <f t="shared" si="2"/>
        <v>148.65</v>
      </c>
    </row>
    <row r="90" spans="2:19" x14ac:dyDescent="0.2">
      <c r="B90" s="36" t="s">
        <v>70</v>
      </c>
      <c r="C90" s="37">
        <v>4</v>
      </c>
      <c r="D90" s="38">
        <v>10.3</v>
      </c>
      <c r="E90" s="38">
        <v>11.77</v>
      </c>
      <c r="F90" s="38">
        <v>28.39</v>
      </c>
      <c r="G90" s="38">
        <v>33.49</v>
      </c>
      <c r="H90" s="49">
        <v>12.52</v>
      </c>
      <c r="I90" s="49">
        <v>14.780000000000001</v>
      </c>
      <c r="J90" s="37">
        <v>19.48</v>
      </c>
      <c r="K90" s="37">
        <v>24.21</v>
      </c>
      <c r="L90" s="37">
        <v>11.110000000000001</v>
      </c>
      <c r="M90" s="37">
        <v>13.85</v>
      </c>
      <c r="N90" s="37">
        <v>29.89</v>
      </c>
      <c r="O90" s="37">
        <v>36.389999999999993</v>
      </c>
      <c r="P90" s="37">
        <v>11.370000000000001</v>
      </c>
      <c r="Q90" s="37">
        <v>13.83</v>
      </c>
      <c r="R90" s="39">
        <f t="shared" si="2"/>
        <v>123.06</v>
      </c>
      <c r="S90" s="40">
        <f t="shared" si="2"/>
        <v>148.32</v>
      </c>
    </row>
    <row r="91" spans="2:19" x14ac:dyDescent="0.2">
      <c r="B91" s="36" t="s">
        <v>70</v>
      </c>
      <c r="C91" s="37">
        <v>5</v>
      </c>
      <c r="D91" s="38">
        <v>17.68</v>
      </c>
      <c r="E91" s="38">
        <v>20.03</v>
      </c>
      <c r="F91" s="38">
        <v>45.51</v>
      </c>
      <c r="G91" s="38">
        <v>53.88</v>
      </c>
      <c r="H91" s="49">
        <v>20.03</v>
      </c>
      <c r="I91" s="49">
        <v>23.73</v>
      </c>
      <c r="J91" s="37">
        <v>36.75</v>
      </c>
      <c r="K91" s="37">
        <v>43.459999999999994</v>
      </c>
      <c r="L91" s="37">
        <v>21.16</v>
      </c>
      <c r="M91" s="37">
        <v>25</v>
      </c>
      <c r="N91" s="37">
        <v>51.68</v>
      </c>
      <c r="O91" s="37">
        <v>61.859999999999992</v>
      </c>
      <c r="P91" s="37">
        <v>19.600000000000001</v>
      </c>
      <c r="Q91" s="37">
        <v>23.46</v>
      </c>
      <c r="R91" s="39">
        <f t="shared" si="2"/>
        <v>212.41</v>
      </c>
      <c r="S91" s="40">
        <f t="shared" si="2"/>
        <v>251.42</v>
      </c>
    </row>
    <row r="92" spans="2:19" x14ac:dyDescent="0.2">
      <c r="B92" s="36" t="s">
        <v>70</v>
      </c>
      <c r="C92" s="37">
        <v>6</v>
      </c>
      <c r="D92" s="38">
        <v>11.23</v>
      </c>
      <c r="E92" s="38">
        <v>12.89</v>
      </c>
      <c r="F92" s="38">
        <v>29.05</v>
      </c>
      <c r="G92" s="38">
        <v>35.130000000000003</v>
      </c>
      <c r="H92" s="49">
        <v>12.77</v>
      </c>
      <c r="I92" s="49">
        <v>15.479999999999997</v>
      </c>
      <c r="J92" s="37">
        <v>22.07</v>
      </c>
      <c r="K92" s="37">
        <v>27.54</v>
      </c>
      <c r="L92" s="37">
        <v>12.66</v>
      </c>
      <c r="M92" s="37">
        <v>15.819999999999999</v>
      </c>
      <c r="N92" s="37">
        <v>32.619999999999997</v>
      </c>
      <c r="O92" s="37">
        <v>39.930000000000007</v>
      </c>
      <c r="P92" s="37">
        <v>12.39</v>
      </c>
      <c r="Q92" s="37">
        <v>15.170000000000002</v>
      </c>
      <c r="R92" s="39">
        <f t="shared" si="2"/>
        <v>132.79000000000002</v>
      </c>
      <c r="S92" s="40">
        <f t="shared" si="2"/>
        <v>161.95999999999998</v>
      </c>
    </row>
    <row r="93" spans="2:19" x14ac:dyDescent="0.2">
      <c r="B93" s="36" t="s">
        <v>70</v>
      </c>
      <c r="C93" s="37">
        <v>7</v>
      </c>
      <c r="D93" s="38">
        <v>13.97</v>
      </c>
      <c r="E93" s="38">
        <v>16.04</v>
      </c>
      <c r="F93" s="38">
        <v>37.979999999999997</v>
      </c>
      <c r="G93" s="38">
        <v>45.76</v>
      </c>
      <c r="H93" s="49">
        <v>16.73</v>
      </c>
      <c r="I93" s="49">
        <v>20.2</v>
      </c>
      <c r="J93" s="37">
        <v>25.590000000000003</v>
      </c>
      <c r="K93" s="37">
        <v>32.36</v>
      </c>
      <c r="L93" s="37">
        <v>14.57</v>
      </c>
      <c r="M93" s="37">
        <v>18.479999999999997</v>
      </c>
      <c r="N93" s="37">
        <v>40.49</v>
      </c>
      <c r="O93" s="37">
        <v>49.56</v>
      </c>
      <c r="P93" s="37">
        <v>15.4</v>
      </c>
      <c r="Q93" s="37">
        <v>18.840000000000003</v>
      </c>
      <c r="R93" s="39">
        <f t="shared" si="2"/>
        <v>164.73000000000002</v>
      </c>
      <c r="S93" s="40">
        <f t="shared" si="2"/>
        <v>201.24</v>
      </c>
    </row>
    <row r="94" spans="2:19" x14ac:dyDescent="0.2">
      <c r="B94" s="36" t="s">
        <v>70</v>
      </c>
      <c r="C94" s="37">
        <v>8</v>
      </c>
      <c r="D94" s="38">
        <v>14.760000000000002</v>
      </c>
      <c r="E94" s="38">
        <v>17.580000000000002</v>
      </c>
      <c r="F94" s="38">
        <v>36.14</v>
      </c>
      <c r="G94" s="38">
        <v>42.3</v>
      </c>
      <c r="H94" s="49">
        <v>15.87</v>
      </c>
      <c r="I94" s="49">
        <v>18.559999999999999</v>
      </c>
      <c r="J94" s="37">
        <v>28.090000000000003</v>
      </c>
      <c r="K94" s="37">
        <v>34.249999999999993</v>
      </c>
      <c r="L94" s="37">
        <v>16.13</v>
      </c>
      <c r="M94" s="37">
        <v>19.71</v>
      </c>
      <c r="N94" s="37">
        <v>42.309999999999995</v>
      </c>
      <c r="O94" s="37">
        <v>54.84</v>
      </c>
      <c r="P94" s="37">
        <v>16.07</v>
      </c>
      <c r="Q94" s="37">
        <v>20.869999999999997</v>
      </c>
      <c r="R94" s="39">
        <f t="shared" si="2"/>
        <v>169.37</v>
      </c>
      <c r="S94" s="40">
        <f t="shared" si="2"/>
        <v>208.11</v>
      </c>
    </row>
    <row r="95" spans="2:19" x14ac:dyDescent="0.2">
      <c r="B95" s="36" t="s">
        <v>70</v>
      </c>
      <c r="C95" s="37">
        <v>9</v>
      </c>
      <c r="D95" s="38">
        <v>15.530000000000001</v>
      </c>
      <c r="E95" s="38">
        <v>17.899999999999999</v>
      </c>
      <c r="F95" s="38">
        <v>42.69</v>
      </c>
      <c r="G95" s="38">
        <v>50.43</v>
      </c>
      <c r="H95" s="49">
        <v>18.82</v>
      </c>
      <c r="I95" s="49">
        <v>22.259999999999998</v>
      </c>
      <c r="J95" s="37">
        <v>33.409999999999997</v>
      </c>
      <c r="K95" s="37">
        <v>39.83</v>
      </c>
      <c r="L95" s="37">
        <v>19.190000000000001</v>
      </c>
      <c r="M95" s="37">
        <v>22.89</v>
      </c>
      <c r="N95" s="37">
        <v>45.209999999999994</v>
      </c>
      <c r="O95" s="37">
        <v>55.559999999999995</v>
      </c>
      <c r="P95" s="37">
        <v>17.119999999999997</v>
      </c>
      <c r="Q95" s="37">
        <v>21.05</v>
      </c>
      <c r="R95" s="39">
        <f t="shared" si="2"/>
        <v>191.96999999999997</v>
      </c>
      <c r="S95" s="40">
        <f t="shared" si="2"/>
        <v>229.92000000000002</v>
      </c>
    </row>
    <row r="96" spans="2:19" x14ac:dyDescent="0.2">
      <c r="B96" s="36" t="s">
        <v>70</v>
      </c>
      <c r="C96" s="37">
        <v>10</v>
      </c>
      <c r="D96" s="38">
        <v>14.559999999999999</v>
      </c>
      <c r="E96" s="38">
        <v>17.439999999999998</v>
      </c>
      <c r="F96" s="38">
        <v>36.119999999999997</v>
      </c>
      <c r="G96" s="38">
        <v>43.01</v>
      </c>
      <c r="H96" s="49">
        <v>15.87</v>
      </c>
      <c r="I96" s="49">
        <v>18.89</v>
      </c>
      <c r="J96" s="37">
        <v>27.57</v>
      </c>
      <c r="K96" s="37">
        <v>33.479999999999997</v>
      </c>
      <c r="L96" s="37">
        <v>15.819999999999999</v>
      </c>
      <c r="M96" s="37">
        <v>19.239999999999998</v>
      </c>
      <c r="N96" s="37">
        <v>41.58</v>
      </c>
      <c r="O96" s="37">
        <v>54.44</v>
      </c>
      <c r="P96" s="37">
        <v>15.8</v>
      </c>
      <c r="Q96" s="37">
        <v>20.74</v>
      </c>
      <c r="R96" s="39">
        <f t="shared" si="2"/>
        <v>167.32</v>
      </c>
      <c r="S96" s="40">
        <f t="shared" si="2"/>
        <v>207.24</v>
      </c>
    </row>
    <row r="97" spans="2:19" x14ac:dyDescent="0.2">
      <c r="B97" s="36" t="s">
        <v>70</v>
      </c>
      <c r="C97" s="37">
        <v>11</v>
      </c>
      <c r="D97" s="38">
        <v>13.319999999999999</v>
      </c>
      <c r="E97" s="38">
        <v>15.29</v>
      </c>
      <c r="F97" s="38">
        <v>30.05</v>
      </c>
      <c r="G97" s="38">
        <v>36.100000000000009</v>
      </c>
      <c r="H97" s="49">
        <v>13.149999999999999</v>
      </c>
      <c r="I97" s="49">
        <v>15.82</v>
      </c>
      <c r="J97" s="37">
        <v>24.060000000000002</v>
      </c>
      <c r="K97" s="37">
        <v>28.72</v>
      </c>
      <c r="L97" s="37">
        <v>13.85</v>
      </c>
      <c r="M97" s="37">
        <v>16.5</v>
      </c>
      <c r="N97" s="37">
        <v>38.57</v>
      </c>
      <c r="O97" s="37">
        <v>47.129999999999995</v>
      </c>
      <c r="P97" s="37">
        <v>14.690000000000001</v>
      </c>
      <c r="Q97" s="37">
        <v>17.96</v>
      </c>
      <c r="R97" s="39">
        <f t="shared" si="2"/>
        <v>147.69</v>
      </c>
      <c r="S97" s="40">
        <f t="shared" si="2"/>
        <v>177.52</v>
      </c>
    </row>
    <row r="98" spans="2:19" x14ac:dyDescent="0.2">
      <c r="B98" s="36" t="s">
        <v>70</v>
      </c>
      <c r="C98" s="37">
        <v>12</v>
      </c>
      <c r="D98" s="38">
        <v>17.439999999999998</v>
      </c>
      <c r="E98" s="38">
        <v>20.39</v>
      </c>
      <c r="F98" s="38">
        <v>43.04</v>
      </c>
      <c r="G98" s="38">
        <v>50.6</v>
      </c>
      <c r="H98" s="49">
        <v>18.899999999999999</v>
      </c>
      <c r="I98" s="49">
        <v>22.220000000000002</v>
      </c>
      <c r="J98" s="37">
        <v>34.020000000000003</v>
      </c>
      <c r="K98" s="37">
        <v>40.619999999999997</v>
      </c>
      <c r="L98" s="37">
        <v>19.570000000000004</v>
      </c>
      <c r="M98" s="37">
        <v>23.38</v>
      </c>
      <c r="N98" s="37">
        <v>50.330000000000005</v>
      </c>
      <c r="O98" s="37">
        <v>63.37</v>
      </c>
      <c r="P98" s="37">
        <v>19.11</v>
      </c>
      <c r="Q98" s="37">
        <v>24.11</v>
      </c>
      <c r="R98" s="39">
        <f t="shared" si="2"/>
        <v>202.41000000000003</v>
      </c>
      <c r="S98" s="40">
        <f t="shared" si="2"/>
        <v>244.69</v>
      </c>
    </row>
    <row r="99" spans="2:19" x14ac:dyDescent="0.2">
      <c r="B99" s="36" t="s">
        <v>70</v>
      </c>
      <c r="C99" s="37">
        <v>13</v>
      </c>
      <c r="D99" s="38">
        <v>11.73</v>
      </c>
      <c r="E99" s="38">
        <v>13.71</v>
      </c>
      <c r="F99" s="38">
        <v>30.26</v>
      </c>
      <c r="G99" s="38">
        <v>36.089999999999996</v>
      </c>
      <c r="H99" s="49">
        <v>13.330000000000002</v>
      </c>
      <c r="I99" s="49">
        <v>15.889999999999999</v>
      </c>
      <c r="J99" s="37">
        <v>22.64</v>
      </c>
      <c r="K99" s="37">
        <v>27.180000000000003</v>
      </c>
      <c r="L99" s="37">
        <v>12.959999999999999</v>
      </c>
      <c r="M99" s="37">
        <v>15.580000000000002</v>
      </c>
      <c r="N99" s="37">
        <v>33.799999999999997</v>
      </c>
      <c r="O99" s="37">
        <v>42.64</v>
      </c>
      <c r="P99" s="37">
        <v>12.84</v>
      </c>
      <c r="Q99" s="37">
        <v>16.22</v>
      </c>
      <c r="R99" s="39">
        <f t="shared" si="2"/>
        <v>137.56</v>
      </c>
      <c r="S99" s="40">
        <f t="shared" si="2"/>
        <v>167.31</v>
      </c>
    </row>
    <row r="100" spans="2:19" x14ac:dyDescent="0.2">
      <c r="B100" s="36" t="s">
        <v>70</v>
      </c>
      <c r="C100" s="37">
        <v>14</v>
      </c>
      <c r="D100" s="38">
        <v>12.739999999999998</v>
      </c>
      <c r="E100" s="38">
        <v>15.329999999999998</v>
      </c>
      <c r="F100" s="38">
        <v>28.56</v>
      </c>
      <c r="G100" s="38">
        <v>33.9</v>
      </c>
      <c r="H100" s="49">
        <v>12.5</v>
      </c>
      <c r="I100" s="49">
        <v>14.83</v>
      </c>
      <c r="J100" s="37">
        <v>24.159999999999997</v>
      </c>
      <c r="K100" s="37">
        <v>29.14</v>
      </c>
      <c r="L100" s="37">
        <v>13.93</v>
      </c>
      <c r="M100" s="37">
        <v>16.82</v>
      </c>
      <c r="N100" s="37">
        <v>36.36</v>
      </c>
      <c r="O100" s="37">
        <v>47.96</v>
      </c>
      <c r="P100" s="37">
        <v>13.82</v>
      </c>
      <c r="Q100" s="37">
        <v>18.27</v>
      </c>
      <c r="R100" s="39">
        <f t="shared" si="2"/>
        <v>142.07</v>
      </c>
      <c r="S100" s="40">
        <f t="shared" si="2"/>
        <v>176.25000000000003</v>
      </c>
    </row>
    <row r="101" spans="2:19" x14ac:dyDescent="0.2">
      <c r="B101" s="36" t="s">
        <v>70</v>
      </c>
      <c r="C101" s="37">
        <v>15</v>
      </c>
      <c r="D101" s="38">
        <v>10.010000000000002</v>
      </c>
      <c r="E101" s="38">
        <v>11.41</v>
      </c>
      <c r="F101" s="38">
        <v>20.89</v>
      </c>
      <c r="G101" s="38">
        <v>24.869999999999997</v>
      </c>
      <c r="H101" s="49">
        <v>9.11</v>
      </c>
      <c r="I101" s="49">
        <v>10.87</v>
      </c>
      <c r="J101" s="37">
        <v>18.689999999999998</v>
      </c>
      <c r="K101" s="37">
        <v>23.049999999999997</v>
      </c>
      <c r="L101" s="37">
        <v>10.81</v>
      </c>
      <c r="M101" s="37">
        <v>13.34</v>
      </c>
      <c r="N101" s="37">
        <v>29.090000000000003</v>
      </c>
      <c r="O101" s="37">
        <v>35.199999999999996</v>
      </c>
      <c r="P101" s="37">
        <v>11.059999999999999</v>
      </c>
      <c r="Q101" s="37">
        <v>13.379999999999999</v>
      </c>
      <c r="R101" s="39">
        <f t="shared" si="2"/>
        <v>109.66000000000001</v>
      </c>
      <c r="S101" s="40">
        <f t="shared" si="2"/>
        <v>132.11999999999998</v>
      </c>
    </row>
    <row r="102" spans="2:19" x14ac:dyDescent="0.2">
      <c r="B102" s="36" t="s">
        <v>71</v>
      </c>
      <c r="C102" s="37">
        <v>1</v>
      </c>
      <c r="D102" s="38">
        <v>10.15</v>
      </c>
      <c r="E102" s="38">
        <v>11.84</v>
      </c>
      <c r="F102" s="38">
        <v>22.279999999999998</v>
      </c>
      <c r="G102" s="38">
        <v>27.25</v>
      </c>
      <c r="H102" s="49">
        <v>9.73</v>
      </c>
      <c r="I102" s="49">
        <v>11.92</v>
      </c>
      <c r="J102" s="37">
        <v>20.18</v>
      </c>
      <c r="K102" s="37">
        <v>24.829999999999995</v>
      </c>
      <c r="L102" s="37">
        <v>11.680000000000001</v>
      </c>
      <c r="M102" s="37">
        <v>14.37</v>
      </c>
      <c r="N102" s="37">
        <v>30.330000000000002</v>
      </c>
      <c r="O102" s="37">
        <v>38.179999999999993</v>
      </c>
      <c r="P102" s="37">
        <v>11.530000000000001</v>
      </c>
      <c r="Q102" s="37">
        <v>14.5</v>
      </c>
      <c r="R102" s="39">
        <f t="shared" si="2"/>
        <v>115.88</v>
      </c>
      <c r="S102" s="40">
        <f t="shared" si="2"/>
        <v>142.88999999999999</v>
      </c>
    </row>
    <row r="103" spans="2:19" x14ac:dyDescent="0.2">
      <c r="B103" s="36" t="s">
        <v>71</v>
      </c>
      <c r="C103" s="37">
        <v>2</v>
      </c>
      <c r="D103" s="38">
        <v>14.520000000000001</v>
      </c>
      <c r="E103" s="38">
        <v>17.02</v>
      </c>
      <c r="F103" s="38">
        <v>35.92</v>
      </c>
      <c r="G103" s="38">
        <v>43.46</v>
      </c>
      <c r="H103" s="49">
        <v>15.780000000000001</v>
      </c>
      <c r="I103" s="49">
        <v>19.11</v>
      </c>
      <c r="J103" s="37">
        <v>30.07</v>
      </c>
      <c r="K103" s="37">
        <v>36.5</v>
      </c>
      <c r="L103" s="37">
        <v>17.329999999999998</v>
      </c>
      <c r="M103" s="37">
        <v>21.05</v>
      </c>
      <c r="N103" s="37">
        <v>43.410000000000004</v>
      </c>
      <c r="O103" s="37">
        <v>54.95</v>
      </c>
      <c r="P103" s="37">
        <v>16.47</v>
      </c>
      <c r="Q103" s="37">
        <v>20.869999999999997</v>
      </c>
      <c r="R103" s="39">
        <f t="shared" si="2"/>
        <v>173.5</v>
      </c>
      <c r="S103" s="40">
        <f t="shared" si="2"/>
        <v>212.96000000000004</v>
      </c>
    </row>
    <row r="104" spans="2:19" x14ac:dyDescent="0.2">
      <c r="B104" s="36" t="s">
        <v>71</v>
      </c>
      <c r="C104" s="37">
        <v>3</v>
      </c>
      <c r="D104" s="38">
        <v>12.819999999999999</v>
      </c>
      <c r="E104" s="38">
        <v>14.93</v>
      </c>
      <c r="F104" s="38">
        <v>37.6</v>
      </c>
      <c r="G104" s="38">
        <v>45.65</v>
      </c>
      <c r="H104" s="49">
        <v>16.61</v>
      </c>
      <c r="I104" s="49">
        <v>20.2</v>
      </c>
      <c r="J104" s="37">
        <v>27.459999999999997</v>
      </c>
      <c r="K104" s="37">
        <v>33.96</v>
      </c>
      <c r="L104" s="37">
        <v>15.710000000000003</v>
      </c>
      <c r="M104" s="37">
        <v>19.46</v>
      </c>
      <c r="N104" s="37">
        <v>38.479999999999997</v>
      </c>
      <c r="O104" s="37">
        <v>48.139999999999993</v>
      </c>
      <c r="P104" s="37">
        <v>14.59</v>
      </c>
      <c r="Q104" s="37">
        <v>18.25</v>
      </c>
      <c r="R104" s="39">
        <f t="shared" si="2"/>
        <v>163.27000000000001</v>
      </c>
      <c r="S104" s="40">
        <f t="shared" si="2"/>
        <v>200.59</v>
      </c>
    </row>
    <row r="105" spans="2:19" x14ac:dyDescent="0.2">
      <c r="B105" s="36" t="s">
        <v>71</v>
      </c>
      <c r="C105" s="37">
        <v>4</v>
      </c>
      <c r="D105" s="38">
        <v>15.719999999999999</v>
      </c>
      <c r="E105" s="38">
        <v>18.329999999999998</v>
      </c>
      <c r="F105" s="38">
        <v>41.759999999999991</v>
      </c>
      <c r="G105" s="38">
        <v>50.03</v>
      </c>
      <c r="H105" s="49">
        <v>18.39</v>
      </c>
      <c r="I105" s="49">
        <v>22.05</v>
      </c>
      <c r="J105" s="37">
        <v>35.24</v>
      </c>
      <c r="K105" s="37">
        <v>44.01</v>
      </c>
      <c r="L105" s="37">
        <v>20.319999999999997</v>
      </c>
      <c r="M105" s="37">
        <v>25.44</v>
      </c>
      <c r="N105" s="37">
        <v>47.17</v>
      </c>
      <c r="O105" s="37">
        <v>59.32</v>
      </c>
      <c r="P105" s="37">
        <v>17.86</v>
      </c>
      <c r="Q105" s="37">
        <v>22.45</v>
      </c>
      <c r="R105" s="39">
        <f t="shared" si="2"/>
        <v>196.45999999999998</v>
      </c>
      <c r="S105" s="40">
        <f t="shared" si="2"/>
        <v>241.62999999999997</v>
      </c>
    </row>
    <row r="106" spans="2:19" x14ac:dyDescent="0.2">
      <c r="B106" s="36" t="s">
        <v>71</v>
      </c>
      <c r="C106" s="37">
        <v>5</v>
      </c>
      <c r="D106" s="38">
        <v>10.799999999999999</v>
      </c>
      <c r="E106" s="38">
        <v>12.390000000000002</v>
      </c>
      <c r="F106" s="38">
        <v>27.580000000000002</v>
      </c>
      <c r="G106" s="38">
        <v>33.700000000000003</v>
      </c>
      <c r="H106" s="49">
        <v>12.120000000000001</v>
      </c>
      <c r="I106" s="49">
        <v>14.859999999999998</v>
      </c>
      <c r="J106" s="37">
        <v>21.73</v>
      </c>
      <c r="K106" s="37">
        <v>26.669999999999995</v>
      </c>
      <c r="L106" s="37">
        <v>12.479999999999999</v>
      </c>
      <c r="M106" s="37">
        <v>15.33</v>
      </c>
      <c r="N106" s="37">
        <v>32.459999999999994</v>
      </c>
      <c r="O106" s="37">
        <v>39.74</v>
      </c>
      <c r="P106" s="37">
        <v>12.33</v>
      </c>
      <c r="Q106" s="37">
        <v>15.099999999999998</v>
      </c>
      <c r="R106" s="39">
        <f t="shared" si="2"/>
        <v>129.5</v>
      </c>
      <c r="S106" s="40">
        <f t="shared" si="2"/>
        <v>157.79</v>
      </c>
    </row>
    <row r="107" spans="2:19" x14ac:dyDescent="0.2">
      <c r="B107" s="36" t="s">
        <v>71</v>
      </c>
      <c r="C107" s="37">
        <v>6</v>
      </c>
      <c r="D107" s="38">
        <v>10.329999999999998</v>
      </c>
      <c r="E107" s="38">
        <v>12.049999999999999</v>
      </c>
      <c r="F107" s="38">
        <v>30.360000000000003</v>
      </c>
      <c r="G107" s="38">
        <v>38.570000000000007</v>
      </c>
      <c r="H107" s="49">
        <v>13.41</v>
      </c>
      <c r="I107" s="49">
        <v>17.09</v>
      </c>
      <c r="J107" s="37">
        <v>21.07</v>
      </c>
      <c r="K107" s="37">
        <v>25.520000000000003</v>
      </c>
      <c r="L107" s="37">
        <v>12.030000000000001</v>
      </c>
      <c r="M107" s="37">
        <v>14.52</v>
      </c>
      <c r="N107" s="37">
        <v>30.950000000000003</v>
      </c>
      <c r="O107" s="37">
        <v>38.78</v>
      </c>
      <c r="P107" s="37">
        <v>11.75</v>
      </c>
      <c r="Q107" s="37">
        <v>14.740000000000002</v>
      </c>
      <c r="R107" s="39">
        <f t="shared" si="2"/>
        <v>129.89999999999998</v>
      </c>
      <c r="S107" s="40">
        <f t="shared" si="2"/>
        <v>161.27000000000004</v>
      </c>
    </row>
    <row r="108" spans="2:19" x14ac:dyDescent="0.2">
      <c r="B108" s="36" t="s">
        <v>71</v>
      </c>
      <c r="C108" s="37">
        <v>7</v>
      </c>
      <c r="D108" s="38">
        <v>14.210000000000003</v>
      </c>
      <c r="E108" s="38">
        <v>16.509999999999998</v>
      </c>
      <c r="F108" s="38">
        <v>36.299999999999997</v>
      </c>
      <c r="G108" s="38">
        <v>44.209999999999994</v>
      </c>
      <c r="H108" s="49">
        <v>15.969999999999999</v>
      </c>
      <c r="I108" s="49">
        <v>19.480000000000004</v>
      </c>
      <c r="J108" s="37">
        <v>30.849999999999998</v>
      </c>
      <c r="K108" s="37">
        <v>38.549999999999997</v>
      </c>
      <c r="L108" s="37">
        <v>17.8</v>
      </c>
      <c r="M108" s="37">
        <v>22.27</v>
      </c>
      <c r="N108" s="37">
        <v>42.75</v>
      </c>
      <c r="O108" s="37">
        <v>53.25</v>
      </c>
      <c r="P108" s="37">
        <v>16.2</v>
      </c>
      <c r="Q108" s="37">
        <v>20.170000000000002</v>
      </c>
      <c r="R108" s="39">
        <f t="shared" si="2"/>
        <v>174.07999999999998</v>
      </c>
      <c r="S108" s="40">
        <f t="shared" si="2"/>
        <v>214.44</v>
      </c>
    </row>
    <row r="109" spans="2:19" x14ac:dyDescent="0.2">
      <c r="B109" s="36" t="s">
        <v>71</v>
      </c>
      <c r="C109" s="37">
        <v>8</v>
      </c>
      <c r="D109" s="38">
        <v>10.039999999999999</v>
      </c>
      <c r="E109" s="38">
        <v>11.55</v>
      </c>
      <c r="F109" s="38">
        <v>36.739999999999995</v>
      </c>
      <c r="G109" s="38">
        <v>44.6</v>
      </c>
      <c r="H109" s="49">
        <v>16.340000000000003</v>
      </c>
      <c r="I109" s="49">
        <v>19.860000000000003</v>
      </c>
      <c r="J109" s="37">
        <v>22.910000000000004</v>
      </c>
      <c r="K109" s="37">
        <v>28.93</v>
      </c>
      <c r="L109" s="37">
        <v>12.969999999999999</v>
      </c>
      <c r="M109" s="37">
        <v>16.43</v>
      </c>
      <c r="N109" s="37">
        <v>30.33</v>
      </c>
      <c r="O109" s="37">
        <v>37.19</v>
      </c>
      <c r="P109" s="37">
        <v>11.479999999999999</v>
      </c>
      <c r="Q109" s="37">
        <v>14.07</v>
      </c>
      <c r="R109" s="39">
        <f t="shared" si="2"/>
        <v>140.80999999999997</v>
      </c>
      <c r="S109" s="40">
        <f t="shared" si="2"/>
        <v>172.63</v>
      </c>
    </row>
    <row r="110" spans="2:19" x14ac:dyDescent="0.2">
      <c r="B110" s="36" t="s">
        <v>71</v>
      </c>
      <c r="C110" s="37">
        <v>9</v>
      </c>
      <c r="D110" s="38">
        <v>14.45</v>
      </c>
      <c r="E110" s="38">
        <v>16.47</v>
      </c>
      <c r="F110" s="38">
        <v>37.43</v>
      </c>
      <c r="G110" s="38">
        <v>45.640000000000008</v>
      </c>
      <c r="H110" s="49">
        <v>16.470000000000002</v>
      </c>
      <c r="I110" s="49">
        <v>20.13</v>
      </c>
      <c r="J110" s="37">
        <v>30.02</v>
      </c>
      <c r="K110" s="37">
        <v>37.050000000000004</v>
      </c>
      <c r="L110" s="37">
        <v>17.3</v>
      </c>
      <c r="M110" s="37">
        <v>21.35</v>
      </c>
      <c r="N110" s="37">
        <v>43.62</v>
      </c>
      <c r="O110" s="37">
        <v>52.77</v>
      </c>
      <c r="P110" s="37">
        <v>16.560000000000002</v>
      </c>
      <c r="Q110" s="37">
        <v>20.010000000000002</v>
      </c>
      <c r="R110" s="39">
        <f t="shared" si="2"/>
        <v>175.85</v>
      </c>
      <c r="S110" s="40">
        <f t="shared" si="2"/>
        <v>213.42000000000002</v>
      </c>
    </row>
    <row r="111" spans="2:19" x14ac:dyDescent="0.2">
      <c r="B111" s="36" t="s">
        <v>72</v>
      </c>
      <c r="C111" s="37">
        <v>1</v>
      </c>
      <c r="D111" s="38">
        <v>10.11</v>
      </c>
      <c r="E111" s="38">
        <v>11.7</v>
      </c>
      <c r="F111" s="38">
        <v>32.610000000000007</v>
      </c>
      <c r="G111" s="38">
        <v>40.51</v>
      </c>
      <c r="H111" s="49">
        <v>14.450000000000001</v>
      </c>
      <c r="I111" s="49">
        <v>17.98</v>
      </c>
      <c r="J111" s="37">
        <v>22.419999999999998</v>
      </c>
      <c r="K111" s="37">
        <v>28.58</v>
      </c>
      <c r="L111" s="37">
        <v>12.78</v>
      </c>
      <c r="M111" s="37">
        <v>16.32</v>
      </c>
      <c r="N111" s="37">
        <v>30.19</v>
      </c>
      <c r="O111" s="37">
        <v>37.49</v>
      </c>
      <c r="P111" s="37">
        <v>11.43</v>
      </c>
      <c r="Q111" s="37">
        <v>14.17</v>
      </c>
      <c r="R111" s="39">
        <f t="shared" si="2"/>
        <v>133.99</v>
      </c>
      <c r="S111" s="40">
        <f t="shared" si="2"/>
        <v>166.75</v>
      </c>
    </row>
    <row r="112" spans="2:19" x14ac:dyDescent="0.2">
      <c r="B112" s="36" t="s">
        <v>72</v>
      </c>
      <c r="C112" s="37">
        <v>2</v>
      </c>
      <c r="D112" s="38">
        <v>8.6199999999999992</v>
      </c>
      <c r="E112" s="38">
        <v>10.27</v>
      </c>
      <c r="F112" s="38">
        <v>20.919999999999998</v>
      </c>
      <c r="G112" s="38">
        <v>25.049999999999997</v>
      </c>
      <c r="H112" s="49">
        <v>9.18</v>
      </c>
      <c r="I112" s="49">
        <v>11</v>
      </c>
      <c r="J112" s="37">
        <v>19.090000000000003</v>
      </c>
      <c r="K112" s="37">
        <v>23.64</v>
      </c>
      <c r="L112" s="37">
        <v>11.05</v>
      </c>
      <c r="M112" s="37">
        <v>13.7</v>
      </c>
      <c r="N112" s="37">
        <v>25.47</v>
      </c>
      <c r="O112" s="37">
        <v>33.129999999999995</v>
      </c>
      <c r="P112" s="37">
        <v>9.64</v>
      </c>
      <c r="Q112" s="37">
        <v>12.56</v>
      </c>
      <c r="R112" s="39">
        <f t="shared" si="2"/>
        <v>103.97</v>
      </c>
      <c r="S112" s="40">
        <f t="shared" si="2"/>
        <v>129.35</v>
      </c>
    </row>
    <row r="113" spans="2:19" x14ac:dyDescent="0.2">
      <c r="B113" s="36" t="s">
        <v>72</v>
      </c>
      <c r="C113" s="37">
        <v>3</v>
      </c>
      <c r="D113" s="38">
        <v>9.7899999999999991</v>
      </c>
      <c r="E113" s="38">
        <v>11.66</v>
      </c>
      <c r="F113" s="38">
        <v>25.33</v>
      </c>
      <c r="G113" s="38">
        <v>31.129999999999995</v>
      </c>
      <c r="H113" s="49">
        <v>11.16</v>
      </c>
      <c r="I113" s="49">
        <v>13.71</v>
      </c>
      <c r="J113" s="37">
        <v>21.090000000000003</v>
      </c>
      <c r="K113" s="37">
        <v>26.63</v>
      </c>
      <c r="L113" s="37">
        <v>12.17</v>
      </c>
      <c r="M113" s="37">
        <v>15.36</v>
      </c>
      <c r="N113" s="37">
        <v>28.9</v>
      </c>
      <c r="O113" s="37">
        <v>37.57</v>
      </c>
      <c r="P113" s="37">
        <v>10.94</v>
      </c>
      <c r="Q113" s="37">
        <v>14.25</v>
      </c>
      <c r="R113" s="39">
        <f t="shared" si="2"/>
        <v>119.38</v>
      </c>
      <c r="S113" s="40">
        <f t="shared" si="2"/>
        <v>150.31</v>
      </c>
    </row>
    <row r="114" spans="2:19" x14ac:dyDescent="0.2">
      <c r="B114" s="36" t="s">
        <v>72</v>
      </c>
      <c r="C114" s="37">
        <v>4</v>
      </c>
      <c r="D114" s="38">
        <v>12.02</v>
      </c>
      <c r="E114" s="38">
        <v>13.919999999999998</v>
      </c>
      <c r="F114" s="38">
        <v>29.130000000000003</v>
      </c>
      <c r="G114" s="38">
        <v>35.17</v>
      </c>
      <c r="H114" s="49">
        <v>12.79</v>
      </c>
      <c r="I114" s="49">
        <v>15.46</v>
      </c>
      <c r="J114" s="37">
        <v>24.200000000000003</v>
      </c>
      <c r="K114" s="37">
        <v>30.6</v>
      </c>
      <c r="L114" s="37">
        <v>13.94</v>
      </c>
      <c r="M114" s="37">
        <v>17.68</v>
      </c>
      <c r="N114" s="37">
        <v>35.74</v>
      </c>
      <c r="O114" s="37">
        <v>44.39</v>
      </c>
      <c r="P114" s="37">
        <v>13.58</v>
      </c>
      <c r="Q114" s="37">
        <v>16.849999999999998</v>
      </c>
      <c r="R114" s="39">
        <f t="shared" si="2"/>
        <v>141.40000000000003</v>
      </c>
      <c r="S114" s="40">
        <f t="shared" si="2"/>
        <v>174.07000000000002</v>
      </c>
    </row>
    <row r="115" spans="2:19" x14ac:dyDescent="0.2">
      <c r="B115" s="36" t="s">
        <v>72</v>
      </c>
      <c r="C115" s="37">
        <v>5</v>
      </c>
      <c r="D115" s="38">
        <v>14.809999999999999</v>
      </c>
      <c r="E115" s="38">
        <v>17.25</v>
      </c>
      <c r="F115" s="38">
        <v>38.120000000000005</v>
      </c>
      <c r="G115" s="38">
        <v>44.980000000000004</v>
      </c>
      <c r="H115" s="49">
        <v>16.77</v>
      </c>
      <c r="I115" s="49">
        <v>19.809999999999999</v>
      </c>
      <c r="J115" s="37">
        <v>33.61</v>
      </c>
      <c r="K115" s="37">
        <v>41.980000000000004</v>
      </c>
      <c r="L115" s="37">
        <v>19.419999999999998</v>
      </c>
      <c r="M115" s="37">
        <v>24.310000000000002</v>
      </c>
      <c r="N115" s="37">
        <v>44.19</v>
      </c>
      <c r="O115" s="37">
        <v>55.37</v>
      </c>
      <c r="P115" s="37">
        <v>16.7</v>
      </c>
      <c r="Q115" s="37">
        <v>20.94</v>
      </c>
      <c r="R115" s="39">
        <f t="shared" si="2"/>
        <v>183.62</v>
      </c>
      <c r="S115" s="40">
        <f t="shared" si="2"/>
        <v>224.64000000000001</v>
      </c>
    </row>
    <row r="116" spans="2:19" x14ac:dyDescent="0.2">
      <c r="B116" s="36" t="s">
        <v>72</v>
      </c>
      <c r="C116" s="37">
        <v>6</v>
      </c>
      <c r="D116" s="38">
        <v>20.64</v>
      </c>
      <c r="E116" s="38">
        <v>23.57</v>
      </c>
      <c r="F116" s="38">
        <v>58.56</v>
      </c>
      <c r="G116" s="38">
        <v>71.190000000000012</v>
      </c>
      <c r="H116" s="49">
        <v>25.84</v>
      </c>
      <c r="I116" s="49">
        <v>31.49</v>
      </c>
      <c r="J116" s="37">
        <v>53.350000000000009</v>
      </c>
      <c r="K116" s="37">
        <v>65.33</v>
      </c>
      <c r="L116" s="37">
        <v>30.880000000000003</v>
      </c>
      <c r="M116" s="37">
        <v>37.819999999999993</v>
      </c>
      <c r="N116" s="37">
        <v>62.359999999999992</v>
      </c>
      <c r="O116" s="37">
        <v>75.579999999999984</v>
      </c>
      <c r="P116" s="37">
        <v>23.46</v>
      </c>
      <c r="Q116" s="37">
        <v>28.43</v>
      </c>
      <c r="R116" s="39">
        <f t="shared" si="2"/>
        <v>275.08999999999997</v>
      </c>
      <c r="S116" s="40">
        <f t="shared" si="2"/>
        <v>333.41</v>
      </c>
    </row>
    <row r="117" spans="2:19" x14ac:dyDescent="0.2">
      <c r="B117" s="36" t="s">
        <v>72</v>
      </c>
      <c r="C117" s="37">
        <v>7</v>
      </c>
      <c r="D117" s="38">
        <v>11.81</v>
      </c>
      <c r="E117" s="38">
        <v>13.82</v>
      </c>
      <c r="F117" s="38">
        <v>33.049999999999997</v>
      </c>
      <c r="G117" s="38">
        <v>39.56</v>
      </c>
      <c r="H117" s="49">
        <v>14.58</v>
      </c>
      <c r="I117" s="49">
        <v>17.46</v>
      </c>
      <c r="J117" s="37">
        <v>31.35</v>
      </c>
      <c r="K117" s="37">
        <v>38.880000000000003</v>
      </c>
      <c r="L117" s="37">
        <v>18.18</v>
      </c>
      <c r="M117" s="37">
        <v>22.58</v>
      </c>
      <c r="N117" s="37">
        <v>35.39</v>
      </c>
      <c r="O117" s="37">
        <v>44.71</v>
      </c>
      <c r="P117" s="37">
        <v>13.299999999999999</v>
      </c>
      <c r="Q117" s="37">
        <v>16.809999999999999</v>
      </c>
      <c r="R117" s="39">
        <f t="shared" si="2"/>
        <v>157.66000000000003</v>
      </c>
      <c r="S117" s="40">
        <f t="shared" si="2"/>
        <v>193.82000000000002</v>
      </c>
    </row>
    <row r="118" spans="2:19" x14ac:dyDescent="0.2">
      <c r="B118" s="36" t="s">
        <v>73</v>
      </c>
      <c r="C118" s="37">
        <v>1</v>
      </c>
      <c r="D118" s="38">
        <v>8.58</v>
      </c>
      <c r="E118" s="38">
        <v>9.84</v>
      </c>
      <c r="F118" s="38">
        <v>20.170000000000002</v>
      </c>
      <c r="G118" s="38">
        <v>23.380000000000003</v>
      </c>
      <c r="H118" s="49">
        <v>8.84</v>
      </c>
      <c r="I118" s="49">
        <v>10.24</v>
      </c>
      <c r="J118" s="37">
        <v>15.66</v>
      </c>
      <c r="K118" s="37">
        <v>18.47</v>
      </c>
      <c r="L118" s="37">
        <v>9</v>
      </c>
      <c r="M118" s="37">
        <v>10.620000000000001</v>
      </c>
      <c r="N118" s="37">
        <v>25.37</v>
      </c>
      <c r="O118" s="37">
        <v>30.889999999999997</v>
      </c>
      <c r="P118" s="37">
        <v>9.6700000000000017</v>
      </c>
      <c r="Q118" s="37">
        <v>11.790000000000001</v>
      </c>
      <c r="R118" s="39">
        <f t="shared" si="2"/>
        <v>97.29</v>
      </c>
      <c r="S118" s="40">
        <f t="shared" si="2"/>
        <v>115.23</v>
      </c>
    </row>
    <row r="119" spans="2:19" x14ac:dyDescent="0.2">
      <c r="B119" s="36" t="s">
        <v>73</v>
      </c>
      <c r="C119" s="37">
        <v>2</v>
      </c>
      <c r="D119" s="38">
        <v>9.870000000000001</v>
      </c>
      <c r="E119" s="38">
        <v>11.24</v>
      </c>
      <c r="F119" s="38">
        <v>22.650000000000002</v>
      </c>
      <c r="G119" s="38">
        <v>26.99</v>
      </c>
      <c r="H119" s="49">
        <v>9.91</v>
      </c>
      <c r="I119" s="49">
        <v>11.850000000000001</v>
      </c>
      <c r="J119" s="37">
        <v>18.890000000000004</v>
      </c>
      <c r="K119" s="37">
        <v>21.990000000000002</v>
      </c>
      <c r="L119" s="37">
        <v>10.89</v>
      </c>
      <c r="M119" s="37">
        <v>12.66</v>
      </c>
      <c r="N119" s="37">
        <v>29.269999999999996</v>
      </c>
      <c r="O119" s="37">
        <v>35.210000000000008</v>
      </c>
      <c r="P119" s="37">
        <v>11.129999999999999</v>
      </c>
      <c r="Q119" s="37">
        <v>13.399999999999999</v>
      </c>
      <c r="R119" s="39">
        <f t="shared" si="2"/>
        <v>112.61</v>
      </c>
      <c r="S119" s="40">
        <f t="shared" si="2"/>
        <v>133.34</v>
      </c>
    </row>
    <row r="120" spans="2:19" x14ac:dyDescent="0.2">
      <c r="B120" s="36" t="s">
        <v>73</v>
      </c>
      <c r="C120" s="37">
        <v>3</v>
      </c>
      <c r="D120" s="38">
        <v>13.2</v>
      </c>
      <c r="E120" s="38">
        <v>15.209999999999999</v>
      </c>
      <c r="F120" s="38">
        <v>29.71</v>
      </c>
      <c r="G120" s="38">
        <v>34.81</v>
      </c>
      <c r="H120" s="49">
        <v>12.99</v>
      </c>
      <c r="I120" s="49">
        <v>15.23</v>
      </c>
      <c r="J120" s="37">
        <v>25.32</v>
      </c>
      <c r="K120" s="37">
        <v>29.580000000000002</v>
      </c>
      <c r="L120" s="37">
        <v>14.61</v>
      </c>
      <c r="M120" s="37">
        <v>17.079999999999998</v>
      </c>
      <c r="N120" s="37">
        <v>38.980000000000004</v>
      </c>
      <c r="O120" s="37">
        <v>47.86</v>
      </c>
      <c r="P120" s="37">
        <v>14.82</v>
      </c>
      <c r="Q120" s="37">
        <v>18.23</v>
      </c>
      <c r="R120" s="39">
        <f t="shared" si="2"/>
        <v>149.63</v>
      </c>
      <c r="S120" s="40">
        <f t="shared" si="2"/>
        <v>177.99999999999997</v>
      </c>
    </row>
    <row r="121" spans="2:19" x14ac:dyDescent="0.2">
      <c r="B121" s="36" t="s">
        <v>73</v>
      </c>
      <c r="C121" s="37">
        <v>4</v>
      </c>
      <c r="D121" s="38">
        <v>15.46</v>
      </c>
      <c r="E121" s="38">
        <v>17.760000000000002</v>
      </c>
      <c r="F121" s="38">
        <v>34.6</v>
      </c>
      <c r="G121" s="38">
        <v>41.580000000000005</v>
      </c>
      <c r="H121" s="49">
        <v>15.120000000000001</v>
      </c>
      <c r="I121" s="49">
        <v>18.22</v>
      </c>
      <c r="J121" s="37">
        <v>28.43</v>
      </c>
      <c r="K121" s="37">
        <v>34.93</v>
      </c>
      <c r="L121" s="37">
        <v>16.39</v>
      </c>
      <c r="M121" s="37">
        <v>20.14</v>
      </c>
      <c r="N121" s="37">
        <v>45.629999999999995</v>
      </c>
      <c r="O121" s="37">
        <v>55.820000000000007</v>
      </c>
      <c r="P121" s="37">
        <v>17.380000000000003</v>
      </c>
      <c r="Q121" s="37">
        <v>21.26</v>
      </c>
      <c r="R121" s="39">
        <f t="shared" si="2"/>
        <v>173.01</v>
      </c>
      <c r="S121" s="40">
        <f t="shared" si="2"/>
        <v>209.70999999999998</v>
      </c>
    </row>
    <row r="122" spans="2:19" x14ac:dyDescent="0.2">
      <c r="B122" s="36" t="s">
        <v>73</v>
      </c>
      <c r="C122" s="37">
        <v>5</v>
      </c>
      <c r="D122" s="38">
        <v>13.13</v>
      </c>
      <c r="E122" s="38">
        <v>15.500000000000002</v>
      </c>
      <c r="F122" s="38">
        <v>38.83</v>
      </c>
      <c r="G122" s="38">
        <v>45.550000000000004</v>
      </c>
      <c r="H122" s="49">
        <v>17.170000000000002</v>
      </c>
      <c r="I122" s="49">
        <v>20.14</v>
      </c>
      <c r="J122" s="37">
        <v>26.189999999999998</v>
      </c>
      <c r="K122" s="37">
        <v>31.910000000000004</v>
      </c>
      <c r="L122" s="37">
        <v>14.91</v>
      </c>
      <c r="M122" s="37">
        <v>18.22</v>
      </c>
      <c r="N122" s="37">
        <v>38.449999999999996</v>
      </c>
      <c r="O122" s="37">
        <v>49.13</v>
      </c>
      <c r="P122" s="37">
        <v>14.61</v>
      </c>
      <c r="Q122" s="37">
        <v>18.689999999999998</v>
      </c>
      <c r="R122" s="39">
        <f t="shared" si="2"/>
        <v>163.28999999999996</v>
      </c>
      <c r="S122" s="40">
        <f t="shared" si="2"/>
        <v>199.14</v>
      </c>
    </row>
    <row r="123" spans="2:19" x14ac:dyDescent="0.2">
      <c r="B123" s="36" t="s">
        <v>73</v>
      </c>
      <c r="C123" s="37">
        <v>6</v>
      </c>
      <c r="D123" s="38">
        <v>14.860000000000001</v>
      </c>
      <c r="E123" s="38">
        <v>16.940000000000001</v>
      </c>
      <c r="F123" s="38">
        <v>38.120000000000005</v>
      </c>
      <c r="G123" s="38">
        <v>44.699999999999996</v>
      </c>
      <c r="H123" s="49">
        <v>16.759999999999998</v>
      </c>
      <c r="I123" s="49">
        <v>19.669999999999998</v>
      </c>
      <c r="J123" s="37">
        <v>30.59</v>
      </c>
      <c r="K123" s="37">
        <v>36.809999999999995</v>
      </c>
      <c r="L123" s="37">
        <v>17.600000000000001</v>
      </c>
      <c r="M123" s="37">
        <v>21.21</v>
      </c>
      <c r="N123" s="37">
        <v>44.16</v>
      </c>
      <c r="O123" s="37">
        <v>53.29</v>
      </c>
      <c r="P123" s="37">
        <v>16.760000000000002</v>
      </c>
      <c r="Q123" s="37">
        <v>20.239999999999998</v>
      </c>
      <c r="R123" s="39">
        <f t="shared" si="2"/>
        <v>178.85</v>
      </c>
      <c r="S123" s="40">
        <f t="shared" si="2"/>
        <v>212.86</v>
      </c>
    </row>
    <row r="124" spans="2:19" x14ac:dyDescent="0.2">
      <c r="B124" s="36" t="s">
        <v>73</v>
      </c>
      <c r="C124" s="37">
        <v>7</v>
      </c>
      <c r="D124" s="38">
        <v>6.3500000000000005</v>
      </c>
      <c r="E124" s="38">
        <v>7.24</v>
      </c>
      <c r="F124" s="38">
        <v>22.490000000000002</v>
      </c>
      <c r="G124" s="38">
        <v>26.54</v>
      </c>
      <c r="H124" s="49">
        <v>9.9799999999999986</v>
      </c>
      <c r="I124" s="49">
        <v>11.81</v>
      </c>
      <c r="J124" s="37">
        <v>14.739999999999998</v>
      </c>
      <c r="K124" s="37">
        <v>17.39</v>
      </c>
      <c r="L124" s="37">
        <v>8.3800000000000008</v>
      </c>
      <c r="M124" s="37">
        <v>9.870000000000001</v>
      </c>
      <c r="N124" s="37">
        <v>18.96</v>
      </c>
      <c r="O124" s="37">
        <v>22.87</v>
      </c>
      <c r="P124" s="37">
        <v>7.169999999999999</v>
      </c>
      <c r="Q124" s="37">
        <v>8.65</v>
      </c>
      <c r="R124" s="39">
        <f t="shared" si="2"/>
        <v>88.070000000000007</v>
      </c>
      <c r="S124" s="40">
        <f t="shared" si="2"/>
        <v>104.37000000000002</v>
      </c>
    </row>
    <row r="125" spans="2:19" x14ac:dyDescent="0.2">
      <c r="B125" s="36" t="s">
        <v>73</v>
      </c>
      <c r="C125" s="37">
        <v>8</v>
      </c>
      <c r="D125" s="38">
        <v>29.57</v>
      </c>
      <c r="E125" s="38">
        <v>33.549999999999997</v>
      </c>
      <c r="F125" s="38">
        <v>71.98</v>
      </c>
      <c r="G125" s="38">
        <v>84.809999999999988</v>
      </c>
      <c r="H125" s="49">
        <v>31.589999999999996</v>
      </c>
      <c r="I125" s="49">
        <v>37.28</v>
      </c>
      <c r="J125" s="37">
        <v>60.4</v>
      </c>
      <c r="K125" s="37">
        <v>71.11</v>
      </c>
      <c r="L125" s="37">
        <v>34.82</v>
      </c>
      <c r="M125" s="37">
        <v>41.01</v>
      </c>
      <c r="N125" s="37">
        <v>87.92</v>
      </c>
      <c r="O125" s="37">
        <v>105.34000000000002</v>
      </c>
      <c r="P125" s="37">
        <v>33.369999999999997</v>
      </c>
      <c r="Q125" s="37">
        <v>40.01</v>
      </c>
      <c r="R125" s="39">
        <f t="shared" si="2"/>
        <v>349.65000000000003</v>
      </c>
      <c r="S125" s="40">
        <f t="shared" si="2"/>
        <v>413.11</v>
      </c>
    </row>
    <row r="126" spans="2:19" x14ac:dyDescent="0.2">
      <c r="B126" s="36" t="s">
        <v>73</v>
      </c>
      <c r="C126" s="37">
        <v>9</v>
      </c>
      <c r="D126" s="38">
        <v>13.489999999999998</v>
      </c>
      <c r="E126" s="38">
        <v>15.57</v>
      </c>
      <c r="F126" s="38">
        <v>42.790000000000006</v>
      </c>
      <c r="G126" s="38">
        <v>49.94</v>
      </c>
      <c r="H126" s="49">
        <v>18.95</v>
      </c>
      <c r="I126" s="49">
        <v>22.13</v>
      </c>
      <c r="J126" s="37">
        <v>22.67</v>
      </c>
      <c r="K126" s="37">
        <v>29.860000000000007</v>
      </c>
      <c r="L126" s="37">
        <v>12.7</v>
      </c>
      <c r="M126" s="37">
        <v>16.88</v>
      </c>
      <c r="N126" s="37">
        <v>39.590000000000003</v>
      </c>
      <c r="O126" s="37">
        <v>48.930000000000007</v>
      </c>
      <c r="P126" s="37">
        <v>15.129999999999999</v>
      </c>
      <c r="Q126" s="37">
        <v>18.66</v>
      </c>
      <c r="R126" s="39">
        <f t="shared" si="2"/>
        <v>165.32</v>
      </c>
      <c r="S126" s="40">
        <f t="shared" si="2"/>
        <v>201.97</v>
      </c>
    </row>
    <row r="127" spans="2:19" x14ac:dyDescent="0.2">
      <c r="B127" s="36" t="s">
        <v>73</v>
      </c>
      <c r="C127" s="37">
        <v>10</v>
      </c>
      <c r="D127" s="38">
        <v>12.2</v>
      </c>
      <c r="E127" s="38">
        <v>13.89</v>
      </c>
      <c r="F127" s="38">
        <v>39.419999999999995</v>
      </c>
      <c r="G127" s="38">
        <v>46.1</v>
      </c>
      <c r="H127" s="49">
        <v>17.48</v>
      </c>
      <c r="I127" s="49">
        <v>20.45</v>
      </c>
      <c r="J127" s="37">
        <v>30.03</v>
      </c>
      <c r="K127" s="37">
        <v>35.879999999999995</v>
      </c>
      <c r="L127" s="37">
        <v>17.21</v>
      </c>
      <c r="M127" s="37">
        <v>20.590000000000003</v>
      </c>
      <c r="N127" s="37">
        <v>36.489999999999995</v>
      </c>
      <c r="O127" s="37">
        <v>43.910000000000004</v>
      </c>
      <c r="P127" s="37">
        <v>13.760000000000002</v>
      </c>
      <c r="Q127" s="37">
        <v>16.57</v>
      </c>
      <c r="R127" s="39">
        <f t="shared" si="2"/>
        <v>166.58999999999997</v>
      </c>
      <c r="S127" s="40">
        <f t="shared" si="2"/>
        <v>197.39</v>
      </c>
    </row>
    <row r="128" spans="2:19" x14ac:dyDescent="0.2">
      <c r="B128" s="36" t="s">
        <v>73</v>
      </c>
      <c r="C128" s="37">
        <v>11</v>
      </c>
      <c r="D128" s="38">
        <v>7.1400000000000006</v>
      </c>
      <c r="E128" s="38">
        <v>8.1</v>
      </c>
      <c r="F128" s="38">
        <v>21.32</v>
      </c>
      <c r="G128" s="38">
        <v>25.35</v>
      </c>
      <c r="H128" s="49">
        <v>9.43</v>
      </c>
      <c r="I128" s="49">
        <v>11.22</v>
      </c>
      <c r="J128" s="37">
        <v>21.689999999999998</v>
      </c>
      <c r="K128" s="37">
        <v>26.16</v>
      </c>
      <c r="L128" s="37">
        <v>12.61</v>
      </c>
      <c r="M128" s="37">
        <v>15.23</v>
      </c>
      <c r="N128" s="37">
        <v>21.58</v>
      </c>
      <c r="O128" s="37">
        <v>25.86</v>
      </c>
      <c r="P128" s="37">
        <v>8.0500000000000007</v>
      </c>
      <c r="Q128" s="37">
        <v>9.65</v>
      </c>
      <c r="R128" s="39">
        <f t="shared" si="2"/>
        <v>101.82</v>
      </c>
      <c r="S128" s="40">
        <f t="shared" si="2"/>
        <v>121.57000000000001</v>
      </c>
    </row>
    <row r="129" spans="2:19" x14ac:dyDescent="0.2">
      <c r="B129" s="36" t="s">
        <v>73</v>
      </c>
      <c r="C129" s="37">
        <v>12</v>
      </c>
      <c r="D129" s="38">
        <v>12.34</v>
      </c>
      <c r="E129" s="38">
        <v>14.04</v>
      </c>
      <c r="F129" s="38">
        <v>39.510000000000005</v>
      </c>
      <c r="G129" s="38">
        <v>46.150000000000006</v>
      </c>
      <c r="H129" s="49">
        <v>17.510000000000002</v>
      </c>
      <c r="I129" s="49">
        <v>20.46</v>
      </c>
      <c r="J129" s="37">
        <v>26.47</v>
      </c>
      <c r="K129" s="37">
        <v>32.019999999999996</v>
      </c>
      <c r="L129" s="37">
        <v>15.05</v>
      </c>
      <c r="M129" s="37">
        <v>18.25</v>
      </c>
      <c r="N129" s="37">
        <v>36.68</v>
      </c>
      <c r="O129" s="37">
        <v>44.23</v>
      </c>
      <c r="P129" s="37">
        <v>13.889999999999999</v>
      </c>
      <c r="Q129" s="37">
        <v>16.760000000000002</v>
      </c>
      <c r="R129" s="39">
        <f t="shared" si="2"/>
        <v>161.44999999999999</v>
      </c>
      <c r="S129" s="40">
        <f t="shared" si="2"/>
        <v>191.91</v>
      </c>
    </row>
    <row r="130" spans="2:19" x14ac:dyDescent="0.2">
      <c r="B130" s="36" t="s">
        <v>73</v>
      </c>
      <c r="C130" s="37">
        <v>13</v>
      </c>
      <c r="D130" s="38">
        <v>11.629999999999999</v>
      </c>
      <c r="E130" s="38">
        <v>13.14</v>
      </c>
      <c r="F130" s="38">
        <v>27.009999999999998</v>
      </c>
      <c r="G130" s="38">
        <v>31.289999999999996</v>
      </c>
      <c r="H130" s="49">
        <v>11.83</v>
      </c>
      <c r="I130" s="49">
        <v>13.72</v>
      </c>
      <c r="J130" s="37">
        <v>24.139999999999997</v>
      </c>
      <c r="K130" s="37">
        <v>28.4</v>
      </c>
      <c r="L130" s="37">
        <v>13.96</v>
      </c>
      <c r="M130" s="37">
        <v>16.450000000000003</v>
      </c>
      <c r="N130" s="37">
        <v>34.660000000000004</v>
      </c>
      <c r="O130" s="37">
        <v>41.26</v>
      </c>
      <c r="P130" s="37">
        <v>13.16</v>
      </c>
      <c r="Q130" s="37">
        <v>15.66</v>
      </c>
      <c r="R130" s="39">
        <f t="shared" si="2"/>
        <v>136.38999999999999</v>
      </c>
      <c r="S130" s="40">
        <f t="shared" si="2"/>
        <v>159.91999999999999</v>
      </c>
    </row>
    <row r="131" spans="2:19" x14ac:dyDescent="0.2">
      <c r="B131" s="36" t="s">
        <v>73</v>
      </c>
      <c r="C131" s="37">
        <v>14</v>
      </c>
      <c r="D131" s="38">
        <v>12.530000000000001</v>
      </c>
      <c r="E131" s="38">
        <v>14.14</v>
      </c>
      <c r="F131" s="38">
        <v>34.890000000000008</v>
      </c>
      <c r="G131" s="38">
        <v>41.05</v>
      </c>
      <c r="H131" s="49">
        <v>15.39</v>
      </c>
      <c r="I131" s="49">
        <v>18.130000000000003</v>
      </c>
      <c r="J131" s="37">
        <v>26.79</v>
      </c>
      <c r="K131" s="37">
        <v>31.99</v>
      </c>
      <c r="L131" s="37">
        <v>15.36</v>
      </c>
      <c r="M131" s="37">
        <v>18.36</v>
      </c>
      <c r="N131" s="37">
        <v>37.369999999999997</v>
      </c>
      <c r="O131" s="37">
        <v>44.45</v>
      </c>
      <c r="P131" s="37">
        <v>14.16</v>
      </c>
      <c r="Q131" s="37">
        <v>16.84</v>
      </c>
      <c r="R131" s="39">
        <f t="shared" si="2"/>
        <v>156.49</v>
      </c>
      <c r="S131" s="40">
        <f t="shared" si="2"/>
        <v>184.96</v>
      </c>
    </row>
    <row r="132" spans="2:19" x14ac:dyDescent="0.2">
      <c r="B132" s="36" t="s">
        <v>73</v>
      </c>
      <c r="C132" s="37">
        <v>15</v>
      </c>
      <c r="D132" s="38">
        <v>14.4</v>
      </c>
      <c r="E132" s="38">
        <v>16.61</v>
      </c>
      <c r="F132" s="38">
        <v>32.11</v>
      </c>
      <c r="G132" s="38">
        <v>37.4</v>
      </c>
      <c r="H132" s="49">
        <v>14.030000000000001</v>
      </c>
      <c r="I132" s="49">
        <v>16.369999999999997</v>
      </c>
      <c r="J132" s="37">
        <v>25.330000000000002</v>
      </c>
      <c r="K132" s="37">
        <v>30.299999999999997</v>
      </c>
      <c r="L132" s="37">
        <v>14.57</v>
      </c>
      <c r="M132" s="37">
        <v>17.439999999999998</v>
      </c>
      <c r="N132" s="37">
        <v>42.39</v>
      </c>
      <c r="O132" s="37">
        <v>52.16</v>
      </c>
      <c r="P132" s="37">
        <v>16.16</v>
      </c>
      <c r="Q132" s="37">
        <v>19.899999999999999</v>
      </c>
      <c r="R132" s="39">
        <f t="shared" si="2"/>
        <v>158.98999999999998</v>
      </c>
      <c r="S132" s="40">
        <f t="shared" si="2"/>
        <v>190.17999999999998</v>
      </c>
    </row>
    <row r="133" spans="2:19" x14ac:dyDescent="0.2">
      <c r="B133" s="36" t="s">
        <v>73</v>
      </c>
      <c r="C133" s="37">
        <v>16</v>
      </c>
      <c r="D133" s="38">
        <v>10.4</v>
      </c>
      <c r="E133" s="38">
        <v>11.98</v>
      </c>
      <c r="F133" s="38">
        <v>32.81</v>
      </c>
      <c r="G133" s="38">
        <v>40.06</v>
      </c>
      <c r="H133" s="49">
        <v>14.530000000000001</v>
      </c>
      <c r="I133" s="49">
        <v>17.77</v>
      </c>
      <c r="J133" s="37">
        <v>24.489999999999995</v>
      </c>
      <c r="K133" s="37">
        <v>29.06</v>
      </c>
      <c r="L133" s="37">
        <v>14.04</v>
      </c>
      <c r="M133" s="37">
        <v>16.63</v>
      </c>
      <c r="N133" s="37">
        <v>30.91</v>
      </c>
      <c r="O133" s="37">
        <v>37.979999999999997</v>
      </c>
      <c r="P133" s="37">
        <v>11.67</v>
      </c>
      <c r="Q133" s="37">
        <v>14.36</v>
      </c>
      <c r="R133" s="39">
        <f t="shared" si="2"/>
        <v>138.84999999999997</v>
      </c>
      <c r="S133" s="40">
        <f t="shared" si="2"/>
        <v>167.83999999999997</v>
      </c>
    </row>
    <row r="134" spans="2:19" x14ac:dyDescent="0.2">
      <c r="B134" s="36" t="s">
        <v>73</v>
      </c>
      <c r="C134" s="37">
        <v>17</v>
      </c>
      <c r="D134" s="38">
        <v>9.15</v>
      </c>
      <c r="E134" s="38">
        <v>10.52</v>
      </c>
      <c r="F134" s="38">
        <v>21.380000000000003</v>
      </c>
      <c r="G134" s="38">
        <v>25.57</v>
      </c>
      <c r="H134" s="49">
        <v>9.3699999999999992</v>
      </c>
      <c r="I134" s="49">
        <v>11.22</v>
      </c>
      <c r="J134" s="37">
        <v>16.8</v>
      </c>
      <c r="K134" s="37">
        <v>20.369999999999997</v>
      </c>
      <c r="L134" s="37">
        <v>9.66</v>
      </c>
      <c r="M134" s="37">
        <v>11.72</v>
      </c>
      <c r="N134" s="37">
        <v>26.940000000000005</v>
      </c>
      <c r="O134" s="37">
        <v>33.080000000000005</v>
      </c>
      <c r="P134" s="37">
        <v>10.26</v>
      </c>
      <c r="Q134" s="37">
        <v>12.6</v>
      </c>
      <c r="R134" s="39">
        <f t="shared" si="2"/>
        <v>103.56000000000002</v>
      </c>
      <c r="S134" s="40">
        <f t="shared" si="2"/>
        <v>125.08000000000001</v>
      </c>
    </row>
    <row r="135" spans="2:19" x14ac:dyDescent="0.2">
      <c r="B135" s="36" t="s">
        <v>73</v>
      </c>
      <c r="C135" s="37">
        <v>18</v>
      </c>
      <c r="D135" s="38">
        <v>14.250000000000002</v>
      </c>
      <c r="E135" s="38">
        <v>16.580000000000002</v>
      </c>
      <c r="F135" s="38">
        <v>29.33</v>
      </c>
      <c r="G135" s="38">
        <v>35.44</v>
      </c>
      <c r="H135" s="49">
        <v>12.77</v>
      </c>
      <c r="I135" s="49">
        <v>15.469999999999999</v>
      </c>
      <c r="J135" s="37">
        <v>25.47</v>
      </c>
      <c r="K135" s="37">
        <v>30.67</v>
      </c>
      <c r="L135" s="37">
        <v>14.72</v>
      </c>
      <c r="M135" s="37">
        <v>17.72</v>
      </c>
      <c r="N135" s="37">
        <v>41.769999999999996</v>
      </c>
      <c r="O135" s="37">
        <v>52.300000000000004</v>
      </c>
      <c r="P135" s="37">
        <v>15.919999999999998</v>
      </c>
      <c r="Q135" s="37">
        <v>19.95</v>
      </c>
      <c r="R135" s="39">
        <f t="shared" si="2"/>
        <v>154.22999999999999</v>
      </c>
      <c r="S135" s="40">
        <f t="shared" si="2"/>
        <v>188.13</v>
      </c>
    </row>
    <row r="136" spans="2:19" x14ac:dyDescent="0.2">
      <c r="B136" s="36" t="s">
        <v>73</v>
      </c>
      <c r="C136" s="37">
        <v>19</v>
      </c>
      <c r="D136" s="38">
        <v>14.09</v>
      </c>
      <c r="E136" s="38">
        <v>16.799999999999997</v>
      </c>
      <c r="F136" s="38">
        <v>31.870000000000005</v>
      </c>
      <c r="G136" s="38">
        <v>38.01</v>
      </c>
      <c r="H136" s="49">
        <v>13.950000000000001</v>
      </c>
      <c r="I136" s="49">
        <v>16.63</v>
      </c>
      <c r="J136" s="37">
        <v>24.549999999999997</v>
      </c>
      <c r="K136" s="37">
        <v>30.09</v>
      </c>
      <c r="L136" s="37">
        <v>14.100000000000001</v>
      </c>
      <c r="M136" s="37">
        <v>17.3</v>
      </c>
      <c r="N136" s="37">
        <v>40.950000000000003</v>
      </c>
      <c r="O136" s="37">
        <v>53.25</v>
      </c>
      <c r="P136" s="37">
        <v>15.620000000000001</v>
      </c>
      <c r="Q136" s="37">
        <v>20.340000000000003</v>
      </c>
      <c r="R136" s="39">
        <f t="shared" si="2"/>
        <v>155.13</v>
      </c>
      <c r="S136" s="40">
        <f t="shared" si="2"/>
        <v>192.42</v>
      </c>
    </row>
    <row r="137" spans="2:19" x14ac:dyDescent="0.2">
      <c r="B137" s="36" t="s">
        <v>73</v>
      </c>
      <c r="C137" s="37">
        <v>20</v>
      </c>
      <c r="D137" s="38">
        <v>13.629999999999999</v>
      </c>
      <c r="E137" s="38">
        <v>15.79</v>
      </c>
      <c r="F137" s="38">
        <v>17</v>
      </c>
      <c r="G137" s="38">
        <v>20.440000000000001</v>
      </c>
      <c r="H137" s="49">
        <v>7.18</v>
      </c>
      <c r="I137" s="49">
        <v>8.65</v>
      </c>
      <c r="J137" s="37">
        <v>18.049999999999997</v>
      </c>
      <c r="K137" s="37">
        <v>21.69</v>
      </c>
      <c r="L137" s="37">
        <v>10.540000000000001</v>
      </c>
      <c r="M137" s="37">
        <v>12.66</v>
      </c>
      <c r="N137" s="37">
        <v>39.720000000000006</v>
      </c>
      <c r="O137" s="37">
        <v>49.370000000000005</v>
      </c>
      <c r="P137" s="37">
        <v>15.250000000000002</v>
      </c>
      <c r="Q137" s="37">
        <v>18.97</v>
      </c>
      <c r="R137" s="39">
        <f t="shared" si="2"/>
        <v>121.37</v>
      </c>
      <c r="S137" s="40">
        <f t="shared" si="2"/>
        <v>147.57000000000002</v>
      </c>
    </row>
    <row r="138" spans="2:19" x14ac:dyDescent="0.2">
      <c r="B138" s="36" t="s">
        <v>74</v>
      </c>
      <c r="C138" s="37">
        <v>1</v>
      </c>
      <c r="D138" s="38">
        <v>14.559999999999999</v>
      </c>
      <c r="E138" s="38">
        <v>16.91</v>
      </c>
      <c r="F138" s="38">
        <v>21.79</v>
      </c>
      <c r="G138" s="38">
        <v>28.43</v>
      </c>
      <c r="H138" s="49">
        <v>9.33</v>
      </c>
      <c r="I138" s="49">
        <v>12.260000000000002</v>
      </c>
      <c r="J138" s="37">
        <v>24.029999999999998</v>
      </c>
      <c r="K138" s="37">
        <v>29.07</v>
      </c>
      <c r="L138" s="37">
        <v>14.04</v>
      </c>
      <c r="M138" s="37">
        <v>16.920000000000002</v>
      </c>
      <c r="N138" s="37">
        <v>41.9</v>
      </c>
      <c r="O138" s="37">
        <v>52.21</v>
      </c>
      <c r="P138" s="37">
        <v>15.99</v>
      </c>
      <c r="Q138" s="37">
        <v>19.939999999999998</v>
      </c>
      <c r="R138" s="39">
        <f t="shared" si="2"/>
        <v>141.64000000000001</v>
      </c>
      <c r="S138" s="40">
        <f t="shared" si="2"/>
        <v>175.74</v>
      </c>
    </row>
    <row r="139" spans="2:19" x14ac:dyDescent="0.2">
      <c r="B139" s="36" t="s">
        <v>74</v>
      </c>
      <c r="C139" s="37">
        <v>2</v>
      </c>
      <c r="D139" s="38">
        <v>12.56</v>
      </c>
      <c r="E139" s="38">
        <v>14.49</v>
      </c>
      <c r="F139" s="38">
        <v>28.25</v>
      </c>
      <c r="G139" s="38">
        <v>36.040000000000006</v>
      </c>
      <c r="H139" s="49">
        <v>12.35</v>
      </c>
      <c r="I139" s="49">
        <v>15.84</v>
      </c>
      <c r="J139" s="37">
        <v>25.279999999999998</v>
      </c>
      <c r="K139" s="37">
        <v>30.729999999999997</v>
      </c>
      <c r="L139" s="37">
        <v>14.619999999999997</v>
      </c>
      <c r="M139" s="37">
        <v>17.739999999999998</v>
      </c>
      <c r="N139" s="37">
        <v>36.5</v>
      </c>
      <c r="O139" s="37">
        <v>44.910000000000004</v>
      </c>
      <c r="P139" s="37">
        <v>13.86</v>
      </c>
      <c r="Q139" s="37">
        <v>17.04</v>
      </c>
      <c r="R139" s="39">
        <f t="shared" si="2"/>
        <v>143.42000000000002</v>
      </c>
      <c r="S139" s="40">
        <f t="shared" si="2"/>
        <v>176.79</v>
      </c>
    </row>
    <row r="140" spans="2:19" x14ac:dyDescent="0.2">
      <c r="B140" s="36" t="s">
        <v>74</v>
      </c>
      <c r="C140" s="37">
        <v>3</v>
      </c>
      <c r="D140" s="38">
        <v>16.72</v>
      </c>
      <c r="E140" s="38">
        <v>19.190000000000001</v>
      </c>
      <c r="F140" s="38">
        <v>31.25</v>
      </c>
      <c r="G140" s="38">
        <v>40</v>
      </c>
      <c r="H140" s="49">
        <v>13.559999999999999</v>
      </c>
      <c r="I140" s="49">
        <v>17.45</v>
      </c>
      <c r="J140" s="37">
        <v>33.239999999999995</v>
      </c>
      <c r="K140" s="37">
        <v>39.940000000000005</v>
      </c>
      <c r="L140" s="37">
        <v>19.37</v>
      </c>
      <c r="M140" s="37">
        <v>23.21</v>
      </c>
      <c r="N140" s="37">
        <v>48.57</v>
      </c>
      <c r="O140" s="37">
        <v>59.41</v>
      </c>
      <c r="P140" s="37">
        <v>18.43</v>
      </c>
      <c r="Q140" s="37">
        <v>22.56</v>
      </c>
      <c r="R140" s="39">
        <f t="shared" si="2"/>
        <v>181.14000000000001</v>
      </c>
      <c r="S140" s="40">
        <f t="shared" si="2"/>
        <v>221.76000000000002</v>
      </c>
    </row>
    <row r="141" spans="2:19" x14ac:dyDescent="0.2">
      <c r="B141" s="36" t="s">
        <v>74</v>
      </c>
      <c r="C141" s="37">
        <v>4</v>
      </c>
      <c r="D141" s="38">
        <v>11.690000000000001</v>
      </c>
      <c r="E141" s="38">
        <v>13.17</v>
      </c>
      <c r="F141" s="38">
        <v>33.340000000000003</v>
      </c>
      <c r="G141" s="38">
        <v>43.029999999999994</v>
      </c>
      <c r="H141" s="49">
        <v>14.709999999999999</v>
      </c>
      <c r="I141" s="49">
        <v>19.059999999999999</v>
      </c>
      <c r="J141" s="37">
        <v>28.86</v>
      </c>
      <c r="K141" s="37">
        <v>34.269999999999996</v>
      </c>
      <c r="L141" s="37">
        <v>16.650000000000002</v>
      </c>
      <c r="M141" s="37">
        <v>19.700000000000003</v>
      </c>
      <c r="N141" s="37">
        <v>34.459999999999994</v>
      </c>
      <c r="O141" s="37">
        <v>40.839999999999996</v>
      </c>
      <c r="P141" s="37">
        <v>12.98</v>
      </c>
      <c r="Q141" s="37">
        <v>15.39</v>
      </c>
      <c r="R141" s="39">
        <f t="shared" si="2"/>
        <v>152.68999999999997</v>
      </c>
      <c r="S141" s="40">
        <f t="shared" si="2"/>
        <v>185.45999999999998</v>
      </c>
    </row>
    <row r="142" spans="2:19" x14ac:dyDescent="0.2">
      <c r="B142" s="36" t="s">
        <v>74</v>
      </c>
      <c r="C142" s="37">
        <v>5</v>
      </c>
      <c r="D142" s="38">
        <v>14</v>
      </c>
      <c r="E142" s="38">
        <v>16.12</v>
      </c>
      <c r="F142" s="38">
        <v>25.569999999999997</v>
      </c>
      <c r="G142" s="38">
        <v>32.61</v>
      </c>
      <c r="H142" s="49">
        <v>11.09</v>
      </c>
      <c r="I142" s="49">
        <v>14.21</v>
      </c>
      <c r="J142" s="37">
        <v>24.29</v>
      </c>
      <c r="K142" s="37">
        <v>30.279999999999998</v>
      </c>
      <c r="L142" s="37">
        <v>14.100000000000001</v>
      </c>
      <c r="M142" s="37">
        <v>17.559999999999999</v>
      </c>
      <c r="N142" s="37">
        <v>40.5</v>
      </c>
      <c r="O142" s="37">
        <v>49.8</v>
      </c>
      <c r="P142" s="37">
        <v>15.44</v>
      </c>
      <c r="Q142" s="37">
        <v>18.97</v>
      </c>
      <c r="R142" s="39">
        <f t="shared" ref="R142:S205" si="3">D142+F142+H142+J142+L142+N142+P142</f>
        <v>144.98999999999998</v>
      </c>
      <c r="S142" s="40">
        <f t="shared" si="3"/>
        <v>179.54999999999998</v>
      </c>
    </row>
    <row r="143" spans="2:19" x14ac:dyDescent="0.2">
      <c r="B143" s="36" t="s">
        <v>74</v>
      </c>
      <c r="C143" s="37">
        <v>6</v>
      </c>
      <c r="D143" s="38">
        <v>14.93</v>
      </c>
      <c r="E143" s="38">
        <v>17.02</v>
      </c>
      <c r="F143" s="38">
        <v>34.940000000000005</v>
      </c>
      <c r="G143" s="38">
        <v>44.79</v>
      </c>
      <c r="H143" s="49">
        <v>15.319999999999999</v>
      </c>
      <c r="I143" s="49">
        <v>19.71</v>
      </c>
      <c r="J143" s="37">
        <v>31.230000000000004</v>
      </c>
      <c r="K143" s="37">
        <v>38.22</v>
      </c>
      <c r="L143" s="37">
        <v>18.080000000000002</v>
      </c>
      <c r="M143" s="37">
        <v>22.04</v>
      </c>
      <c r="N143" s="37">
        <v>43.589999999999996</v>
      </c>
      <c r="O143" s="37">
        <v>52.709999999999994</v>
      </c>
      <c r="P143" s="37">
        <v>16.5</v>
      </c>
      <c r="Q143" s="37">
        <v>19.970000000000002</v>
      </c>
      <c r="R143" s="39">
        <f t="shared" si="3"/>
        <v>174.59</v>
      </c>
      <c r="S143" s="40">
        <f t="shared" si="3"/>
        <v>214.46</v>
      </c>
    </row>
    <row r="144" spans="2:19" x14ac:dyDescent="0.2">
      <c r="B144" s="36" t="s">
        <v>74</v>
      </c>
      <c r="C144" s="37">
        <v>7</v>
      </c>
      <c r="D144" s="38">
        <v>12.03</v>
      </c>
      <c r="E144" s="38">
        <v>13.71</v>
      </c>
      <c r="F144" s="38">
        <v>32.900000000000006</v>
      </c>
      <c r="G144" s="38">
        <v>41.980000000000004</v>
      </c>
      <c r="H144" s="49">
        <v>14.510000000000002</v>
      </c>
      <c r="I144" s="49">
        <v>18.580000000000002</v>
      </c>
      <c r="J144" s="37">
        <v>28.700000000000003</v>
      </c>
      <c r="K144" s="37">
        <v>34.090000000000003</v>
      </c>
      <c r="L144" s="37">
        <v>16.57</v>
      </c>
      <c r="M144" s="37">
        <v>19.61</v>
      </c>
      <c r="N144" s="37">
        <v>35.32</v>
      </c>
      <c r="O144" s="37">
        <v>42.559999999999995</v>
      </c>
      <c r="P144" s="37">
        <v>13.319999999999999</v>
      </c>
      <c r="Q144" s="37">
        <v>16.059999999999999</v>
      </c>
      <c r="R144" s="39">
        <f t="shared" si="3"/>
        <v>153.35</v>
      </c>
      <c r="S144" s="40">
        <f t="shared" si="3"/>
        <v>186.59</v>
      </c>
    </row>
    <row r="145" spans="2:19" x14ac:dyDescent="0.2">
      <c r="B145" s="36" t="s">
        <v>74</v>
      </c>
      <c r="C145" s="37">
        <v>8</v>
      </c>
      <c r="D145" s="38">
        <v>8.9</v>
      </c>
      <c r="E145" s="38">
        <v>10.37</v>
      </c>
      <c r="F145" s="38">
        <v>17.010000000000002</v>
      </c>
      <c r="G145" s="38">
        <v>21.96</v>
      </c>
      <c r="H145" s="49">
        <v>7.39</v>
      </c>
      <c r="I145" s="49">
        <v>9.5900000000000016</v>
      </c>
      <c r="J145" s="37">
        <v>15.779999999999998</v>
      </c>
      <c r="K145" s="37">
        <v>19.060000000000002</v>
      </c>
      <c r="L145" s="37">
        <v>9.15</v>
      </c>
      <c r="M145" s="37">
        <v>11.040000000000001</v>
      </c>
      <c r="N145" s="37">
        <v>25.65</v>
      </c>
      <c r="O145" s="37">
        <v>32.08</v>
      </c>
      <c r="P145" s="37">
        <v>9.77</v>
      </c>
      <c r="Q145" s="37">
        <v>12.23</v>
      </c>
      <c r="R145" s="39">
        <f t="shared" si="3"/>
        <v>93.649999999999991</v>
      </c>
      <c r="S145" s="40">
        <f t="shared" si="3"/>
        <v>116.33000000000001</v>
      </c>
    </row>
    <row r="146" spans="2:19" x14ac:dyDescent="0.2">
      <c r="B146" s="36" t="s">
        <v>74</v>
      </c>
      <c r="C146" s="37">
        <v>9</v>
      </c>
      <c r="D146" s="38">
        <v>12.629999999999999</v>
      </c>
      <c r="E146" s="38">
        <v>14.64</v>
      </c>
      <c r="F146" s="38">
        <v>24.03</v>
      </c>
      <c r="G146" s="38">
        <v>30.61</v>
      </c>
      <c r="H146" s="49">
        <v>10.42</v>
      </c>
      <c r="I146" s="49">
        <v>13.350000000000001</v>
      </c>
      <c r="J146" s="37">
        <v>22.2</v>
      </c>
      <c r="K146" s="37">
        <v>27.270000000000003</v>
      </c>
      <c r="L146" s="37">
        <v>12.870000000000001</v>
      </c>
      <c r="M146" s="37">
        <v>15.780000000000001</v>
      </c>
      <c r="N146" s="37">
        <v>36.4</v>
      </c>
      <c r="O146" s="37">
        <v>45.27</v>
      </c>
      <c r="P146" s="37">
        <v>13.87</v>
      </c>
      <c r="Q146" s="37">
        <v>17.240000000000002</v>
      </c>
      <c r="R146" s="39">
        <f t="shared" si="3"/>
        <v>132.42000000000002</v>
      </c>
      <c r="S146" s="40">
        <f t="shared" si="3"/>
        <v>164.16000000000003</v>
      </c>
    </row>
    <row r="147" spans="2:19" x14ac:dyDescent="0.2">
      <c r="B147" s="36" t="s">
        <v>74</v>
      </c>
      <c r="C147" s="37">
        <v>10</v>
      </c>
      <c r="D147" s="38">
        <v>11.91</v>
      </c>
      <c r="E147" s="38">
        <v>13.64</v>
      </c>
      <c r="F147" s="38">
        <v>27.449999999999996</v>
      </c>
      <c r="G147" s="38">
        <v>35.089999999999996</v>
      </c>
      <c r="H147" s="49">
        <v>12.03</v>
      </c>
      <c r="I147" s="49">
        <v>15.43</v>
      </c>
      <c r="J147" s="37">
        <v>23.340000000000003</v>
      </c>
      <c r="K147" s="37">
        <v>28.46</v>
      </c>
      <c r="L147" s="37">
        <v>13.469999999999999</v>
      </c>
      <c r="M147" s="37">
        <v>16.380000000000003</v>
      </c>
      <c r="N147" s="37">
        <v>34.629999999999995</v>
      </c>
      <c r="O147" s="37">
        <v>42.15</v>
      </c>
      <c r="P147" s="37">
        <v>13.16</v>
      </c>
      <c r="Q147" s="37">
        <v>16.009999999999998</v>
      </c>
      <c r="R147" s="39">
        <f t="shared" si="3"/>
        <v>135.99</v>
      </c>
      <c r="S147" s="40">
        <f t="shared" si="3"/>
        <v>167.16</v>
      </c>
    </row>
    <row r="148" spans="2:19" x14ac:dyDescent="0.2">
      <c r="B148" s="36" t="s">
        <v>74</v>
      </c>
      <c r="C148" s="37">
        <v>11</v>
      </c>
      <c r="D148" s="38">
        <v>14.250000000000002</v>
      </c>
      <c r="E148" s="38">
        <v>16.29</v>
      </c>
      <c r="F148" s="38">
        <v>32.249999999999993</v>
      </c>
      <c r="G148" s="38">
        <v>41.660000000000004</v>
      </c>
      <c r="H148" s="49">
        <v>14.11</v>
      </c>
      <c r="I148" s="49">
        <v>18.309999999999999</v>
      </c>
      <c r="J148" s="37">
        <v>30.19</v>
      </c>
      <c r="K148" s="37">
        <v>36.33</v>
      </c>
      <c r="L148" s="37">
        <v>17.490000000000002</v>
      </c>
      <c r="M148" s="37">
        <v>20.979999999999997</v>
      </c>
      <c r="N148" s="37">
        <v>41.6</v>
      </c>
      <c r="O148" s="37">
        <v>50.430000000000007</v>
      </c>
      <c r="P148" s="37">
        <v>15.759999999999998</v>
      </c>
      <c r="Q148" s="37">
        <v>19.100000000000001</v>
      </c>
      <c r="R148" s="39">
        <f t="shared" si="3"/>
        <v>165.64999999999998</v>
      </c>
      <c r="S148" s="40">
        <f t="shared" si="3"/>
        <v>203.1</v>
      </c>
    </row>
    <row r="149" spans="2:19" x14ac:dyDescent="0.2">
      <c r="B149" s="36" t="s">
        <v>74</v>
      </c>
      <c r="C149" s="37">
        <v>12</v>
      </c>
      <c r="D149" s="38">
        <v>18.589999999999996</v>
      </c>
      <c r="E149" s="38">
        <v>21.279999999999998</v>
      </c>
      <c r="F149" s="38">
        <v>45.43</v>
      </c>
      <c r="G149" s="38">
        <v>58.050000000000004</v>
      </c>
      <c r="H149" s="49">
        <v>19.939999999999998</v>
      </c>
      <c r="I149" s="49">
        <v>25.59</v>
      </c>
      <c r="J149" s="37">
        <v>37.270000000000003</v>
      </c>
      <c r="K149" s="37">
        <v>46.23</v>
      </c>
      <c r="L149" s="37">
        <v>21.47</v>
      </c>
      <c r="M149" s="37">
        <v>26.58</v>
      </c>
      <c r="N149" s="37">
        <v>54.09</v>
      </c>
      <c r="O149" s="37">
        <v>65.87</v>
      </c>
      <c r="P149" s="37">
        <v>20.53</v>
      </c>
      <c r="Q149" s="37">
        <v>24.98</v>
      </c>
      <c r="R149" s="39">
        <f t="shared" si="3"/>
        <v>217.32</v>
      </c>
      <c r="S149" s="40">
        <f t="shared" si="3"/>
        <v>268.58000000000004</v>
      </c>
    </row>
    <row r="150" spans="2:19" x14ac:dyDescent="0.2">
      <c r="B150" s="36" t="s">
        <v>74</v>
      </c>
      <c r="C150" s="37">
        <v>13</v>
      </c>
      <c r="D150" s="38">
        <v>8.07</v>
      </c>
      <c r="E150" s="38">
        <v>9.2299999999999986</v>
      </c>
      <c r="F150" s="38">
        <v>21.150000000000002</v>
      </c>
      <c r="G150" s="38">
        <v>27.610000000000003</v>
      </c>
      <c r="H150" s="49">
        <v>9.2999999999999989</v>
      </c>
      <c r="I150" s="49">
        <v>12.2</v>
      </c>
      <c r="J150" s="37">
        <v>19.630000000000003</v>
      </c>
      <c r="K150" s="37">
        <v>23.35</v>
      </c>
      <c r="L150" s="37">
        <v>11.37</v>
      </c>
      <c r="M150" s="37">
        <v>13.469999999999999</v>
      </c>
      <c r="N150" s="37">
        <v>23.669999999999998</v>
      </c>
      <c r="O150" s="37">
        <v>28.729999999999997</v>
      </c>
      <c r="P150" s="37">
        <v>8.92</v>
      </c>
      <c r="Q150" s="37">
        <v>10.83</v>
      </c>
      <c r="R150" s="39">
        <f t="shared" si="3"/>
        <v>102.11000000000001</v>
      </c>
      <c r="S150" s="40">
        <f t="shared" si="3"/>
        <v>125.42</v>
      </c>
    </row>
    <row r="151" spans="2:19" x14ac:dyDescent="0.2">
      <c r="B151" s="36" t="s">
        <v>74</v>
      </c>
      <c r="C151" s="37">
        <v>14</v>
      </c>
      <c r="D151" s="38">
        <v>7.89</v>
      </c>
      <c r="E151" s="38">
        <v>9.0399999999999991</v>
      </c>
      <c r="F151" s="38">
        <v>15.889999999999999</v>
      </c>
      <c r="G151" s="38">
        <v>20.439999999999998</v>
      </c>
      <c r="H151" s="49">
        <v>6.92</v>
      </c>
      <c r="I151" s="49">
        <v>8.9400000000000013</v>
      </c>
      <c r="J151" s="37">
        <v>15.719999999999999</v>
      </c>
      <c r="K151" s="37">
        <v>18.89</v>
      </c>
      <c r="L151" s="37">
        <v>9.14</v>
      </c>
      <c r="M151" s="37">
        <v>10.93</v>
      </c>
      <c r="N151" s="37">
        <v>22.910000000000004</v>
      </c>
      <c r="O151" s="37">
        <v>27.970000000000002</v>
      </c>
      <c r="P151" s="37">
        <v>8.69</v>
      </c>
      <c r="Q151" s="37">
        <v>10.63</v>
      </c>
      <c r="R151" s="39">
        <f t="shared" si="3"/>
        <v>87.16</v>
      </c>
      <c r="S151" s="40">
        <f t="shared" si="3"/>
        <v>106.84</v>
      </c>
    </row>
    <row r="152" spans="2:19" x14ac:dyDescent="0.2">
      <c r="B152" s="36" t="s">
        <v>74</v>
      </c>
      <c r="C152" s="37">
        <v>15</v>
      </c>
      <c r="D152" s="38">
        <v>13.489999999999998</v>
      </c>
      <c r="E152" s="38">
        <v>15.260000000000002</v>
      </c>
      <c r="F152" s="38">
        <v>32.479999999999997</v>
      </c>
      <c r="G152" s="38">
        <v>41.64</v>
      </c>
      <c r="H152" s="49">
        <v>14.25</v>
      </c>
      <c r="I152" s="49">
        <v>18.36</v>
      </c>
      <c r="J152" s="37">
        <v>29.28</v>
      </c>
      <c r="K152" s="37">
        <v>34.590000000000003</v>
      </c>
      <c r="L152" s="37">
        <v>16.949999999999996</v>
      </c>
      <c r="M152" s="37">
        <v>19.939999999999998</v>
      </c>
      <c r="N152" s="37">
        <v>39.510000000000005</v>
      </c>
      <c r="O152" s="37">
        <v>47.14</v>
      </c>
      <c r="P152" s="37">
        <v>14.96</v>
      </c>
      <c r="Q152" s="37">
        <v>17.850000000000001</v>
      </c>
      <c r="R152" s="39">
        <f t="shared" si="3"/>
        <v>160.91999999999999</v>
      </c>
      <c r="S152" s="40">
        <f t="shared" si="3"/>
        <v>194.78</v>
      </c>
    </row>
    <row r="153" spans="2:19" x14ac:dyDescent="0.2">
      <c r="B153" s="36" t="s">
        <v>74</v>
      </c>
      <c r="C153" s="37">
        <v>16</v>
      </c>
      <c r="D153" s="38">
        <v>21.759999999999998</v>
      </c>
      <c r="E153" s="38">
        <v>25.11</v>
      </c>
      <c r="F153" s="38">
        <v>44.41</v>
      </c>
      <c r="G153" s="38">
        <v>56.93</v>
      </c>
      <c r="H153" s="49">
        <v>19.349999999999998</v>
      </c>
      <c r="I153" s="49">
        <v>24.92</v>
      </c>
      <c r="J153" s="37">
        <v>37.36</v>
      </c>
      <c r="K153" s="37">
        <v>47.669999999999995</v>
      </c>
      <c r="L153" s="37">
        <v>21.549999999999997</v>
      </c>
      <c r="M153" s="37">
        <v>27.5</v>
      </c>
      <c r="N153" s="37">
        <v>62.860000000000007</v>
      </c>
      <c r="O153" s="37">
        <v>77.59</v>
      </c>
      <c r="P153" s="37">
        <v>23.96</v>
      </c>
      <c r="Q153" s="37">
        <v>29.55</v>
      </c>
      <c r="R153" s="39">
        <f t="shared" si="3"/>
        <v>231.25</v>
      </c>
      <c r="S153" s="40">
        <f t="shared" si="3"/>
        <v>289.27000000000004</v>
      </c>
    </row>
    <row r="154" spans="2:19" x14ac:dyDescent="0.2">
      <c r="B154" s="36" t="s">
        <v>74</v>
      </c>
      <c r="C154" s="37">
        <v>17</v>
      </c>
      <c r="D154" s="38">
        <v>11.049999999999999</v>
      </c>
      <c r="E154" s="38">
        <v>12.56</v>
      </c>
      <c r="F154" s="38">
        <v>24.300000000000004</v>
      </c>
      <c r="G154" s="38">
        <v>32.339999999999996</v>
      </c>
      <c r="H154" s="49">
        <v>10.620000000000001</v>
      </c>
      <c r="I154" s="49">
        <v>14.21</v>
      </c>
      <c r="J154" s="37">
        <v>22.78</v>
      </c>
      <c r="K154" s="37">
        <v>28.099999999999998</v>
      </c>
      <c r="L154" s="37">
        <v>13.200000000000001</v>
      </c>
      <c r="M154" s="37">
        <v>16.23</v>
      </c>
      <c r="N154" s="37">
        <v>32.26</v>
      </c>
      <c r="O154" s="37">
        <v>38.830000000000005</v>
      </c>
      <c r="P154" s="37">
        <v>12.23</v>
      </c>
      <c r="Q154" s="37">
        <v>14.700000000000001</v>
      </c>
      <c r="R154" s="39">
        <f t="shared" si="3"/>
        <v>126.44000000000001</v>
      </c>
      <c r="S154" s="40">
        <f t="shared" si="3"/>
        <v>156.97</v>
      </c>
    </row>
    <row r="155" spans="2:19" x14ac:dyDescent="0.2">
      <c r="B155" s="36" t="s">
        <v>74</v>
      </c>
      <c r="C155" s="37">
        <v>18</v>
      </c>
      <c r="D155" s="38">
        <v>15.89</v>
      </c>
      <c r="E155" s="38">
        <v>18.3</v>
      </c>
      <c r="F155" s="38">
        <v>36.04</v>
      </c>
      <c r="G155" s="38">
        <v>46.2</v>
      </c>
      <c r="H155" s="49">
        <v>15.780000000000001</v>
      </c>
      <c r="I155" s="49">
        <v>20.310000000000002</v>
      </c>
      <c r="J155" s="37">
        <v>32.269999999999996</v>
      </c>
      <c r="K155" s="37">
        <v>38.979999999999997</v>
      </c>
      <c r="L155" s="37">
        <v>18.669999999999998</v>
      </c>
      <c r="M155" s="37">
        <v>22.48</v>
      </c>
      <c r="N155" s="37">
        <v>46.190000000000005</v>
      </c>
      <c r="O155" s="37">
        <v>56.67</v>
      </c>
      <c r="P155" s="37">
        <v>17.53</v>
      </c>
      <c r="Q155" s="37">
        <v>21.5</v>
      </c>
      <c r="R155" s="39">
        <f t="shared" si="3"/>
        <v>182.37</v>
      </c>
      <c r="S155" s="40">
        <f t="shared" si="3"/>
        <v>224.44</v>
      </c>
    </row>
    <row r="156" spans="2:19" x14ac:dyDescent="0.2">
      <c r="B156" s="36" t="s">
        <v>74</v>
      </c>
      <c r="C156" s="37">
        <v>19</v>
      </c>
      <c r="D156" s="38">
        <v>19.169999999999998</v>
      </c>
      <c r="E156" s="38">
        <v>21.81</v>
      </c>
      <c r="F156" s="38">
        <v>53.86</v>
      </c>
      <c r="G156" s="38">
        <v>68.910000000000011</v>
      </c>
      <c r="H156" s="49">
        <v>23.77</v>
      </c>
      <c r="I156" s="49">
        <v>30.52</v>
      </c>
      <c r="J156" s="37">
        <v>46.98</v>
      </c>
      <c r="K156" s="37">
        <v>57.11</v>
      </c>
      <c r="L156" s="37">
        <v>27.130000000000003</v>
      </c>
      <c r="M156" s="37">
        <v>32.900000000000006</v>
      </c>
      <c r="N156" s="37">
        <v>56.3</v>
      </c>
      <c r="O156" s="37">
        <v>67.849999999999994</v>
      </c>
      <c r="P156" s="37">
        <v>21.209999999999997</v>
      </c>
      <c r="Q156" s="37">
        <v>25.549999999999997</v>
      </c>
      <c r="R156" s="39">
        <f t="shared" si="3"/>
        <v>248.42</v>
      </c>
      <c r="S156" s="40">
        <f t="shared" si="3"/>
        <v>304.65000000000003</v>
      </c>
    </row>
    <row r="157" spans="2:19" x14ac:dyDescent="0.2">
      <c r="B157" s="36" t="s">
        <v>74</v>
      </c>
      <c r="C157" s="37">
        <v>20</v>
      </c>
      <c r="D157" s="38">
        <v>8.93</v>
      </c>
      <c r="E157" s="38">
        <v>10.35</v>
      </c>
      <c r="F157" s="38">
        <v>20.86</v>
      </c>
      <c r="G157" s="38">
        <v>27.069999999999997</v>
      </c>
      <c r="H157" s="49">
        <v>9.1399999999999988</v>
      </c>
      <c r="I157" s="49">
        <v>11.92</v>
      </c>
      <c r="J157" s="37">
        <v>19.98</v>
      </c>
      <c r="K157" s="37">
        <v>24.369999999999997</v>
      </c>
      <c r="L157" s="37">
        <v>11.6</v>
      </c>
      <c r="M157" s="37">
        <v>14.100000000000001</v>
      </c>
      <c r="N157" s="37">
        <v>25.939999999999998</v>
      </c>
      <c r="O157" s="37">
        <v>32.26</v>
      </c>
      <c r="P157" s="37">
        <v>9.82</v>
      </c>
      <c r="Q157" s="37">
        <v>12.209999999999999</v>
      </c>
      <c r="R157" s="39">
        <f t="shared" si="3"/>
        <v>106.26999999999998</v>
      </c>
      <c r="S157" s="40">
        <f t="shared" si="3"/>
        <v>132.28</v>
      </c>
    </row>
    <row r="158" spans="2:19" x14ac:dyDescent="0.2">
      <c r="B158" s="36" t="s">
        <v>74</v>
      </c>
      <c r="C158" s="37">
        <v>21</v>
      </c>
      <c r="D158" s="38">
        <v>8.0500000000000007</v>
      </c>
      <c r="E158" s="38">
        <v>9.18</v>
      </c>
      <c r="F158" s="38">
        <v>14.51</v>
      </c>
      <c r="G158" s="38">
        <v>18.79</v>
      </c>
      <c r="H158" s="49">
        <v>6.28</v>
      </c>
      <c r="I158" s="49">
        <v>8.19</v>
      </c>
      <c r="J158" s="37">
        <v>14.23</v>
      </c>
      <c r="K158" s="37">
        <v>17.77</v>
      </c>
      <c r="L158" s="37">
        <v>8.2799999999999994</v>
      </c>
      <c r="M158" s="37">
        <v>10.31</v>
      </c>
      <c r="N158" s="37">
        <v>23.37</v>
      </c>
      <c r="O158" s="37">
        <v>28.319999999999997</v>
      </c>
      <c r="P158" s="37">
        <v>8.9</v>
      </c>
      <c r="Q158" s="37">
        <v>10.780000000000001</v>
      </c>
      <c r="R158" s="39">
        <f t="shared" si="3"/>
        <v>83.620000000000019</v>
      </c>
      <c r="S158" s="40">
        <f t="shared" si="3"/>
        <v>103.33999999999999</v>
      </c>
    </row>
    <row r="159" spans="2:19" x14ac:dyDescent="0.2">
      <c r="B159" s="36" t="s">
        <v>74</v>
      </c>
      <c r="C159" s="37">
        <v>22</v>
      </c>
      <c r="D159" s="38">
        <v>23.069999999999997</v>
      </c>
      <c r="E159" s="38">
        <v>26.14</v>
      </c>
      <c r="F159" s="38">
        <v>54.61</v>
      </c>
      <c r="G159" s="38">
        <v>70.63000000000001</v>
      </c>
      <c r="H159" s="49">
        <v>23.939999999999998</v>
      </c>
      <c r="I159" s="49">
        <v>31.120000000000005</v>
      </c>
      <c r="J159" s="37">
        <v>51.15</v>
      </c>
      <c r="K159" s="37">
        <v>61.59</v>
      </c>
      <c r="L159" s="37">
        <v>29.64</v>
      </c>
      <c r="M159" s="37">
        <v>35.56</v>
      </c>
      <c r="N159" s="37">
        <v>67.569999999999993</v>
      </c>
      <c r="O159" s="37">
        <v>80.920000000000016</v>
      </c>
      <c r="P159" s="37">
        <v>25.549999999999997</v>
      </c>
      <c r="Q159" s="37">
        <v>30.6</v>
      </c>
      <c r="R159" s="39">
        <f t="shared" si="3"/>
        <v>275.52999999999997</v>
      </c>
      <c r="S159" s="40">
        <f t="shared" si="3"/>
        <v>336.56000000000006</v>
      </c>
    </row>
    <row r="160" spans="2:19" x14ac:dyDescent="0.2">
      <c r="B160" s="36" t="s">
        <v>74</v>
      </c>
      <c r="C160" s="37">
        <v>23</v>
      </c>
      <c r="D160" s="38">
        <v>13.319999999999999</v>
      </c>
      <c r="E160" s="38">
        <v>15.46</v>
      </c>
      <c r="F160" s="38">
        <v>30.119999999999997</v>
      </c>
      <c r="G160" s="38">
        <v>39.119999999999997</v>
      </c>
      <c r="H160" s="49">
        <v>13.18</v>
      </c>
      <c r="I160" s="49">
        <v>17.190000000000001</v>
      </c>
      <c r="J160" s="37">
        <v>25.560000000000002</v>
      </c>
      <c r="K160" s="37">
        <v>31.400000000000006</v>
      </c>
      <c r="L160" s="37">
        <v>14.75</v>
      </c>
      <c r="M160" s="37">
        <v>18.07</v>
      </c>
      <c r="N160" s="37">
        <v>38.489999999999995</v>
      </c>
      <c r="O160" s="37">
        <v>47.93</v>
      </c>
      <c r="P160" s="37">
        <v>14.629999999999999</v>
      </c>
      <c r="Q160" s="37">
        <v>18.209999999999997</v>
      </c>
      <c r="R160" s="39">
        <f t="shared" si="3"/>
        <v>150.05000000000001</v>
      </c>
      <c r="S160" s="40">
        <f t="shared" si="3"/>
        <v>187.38000000000002</v>
      </c>
    </row>
    <row r="161" spans="2:19" x14ac:dyDescent="0.2">
      <c r="B161" s="36" t="s">
        <v>74</v>
      </c>
      <c r="C161" s="37">
        <v>24</v>
      </c>
      <c r="D161" s="38">
        <v>10.329999999999998</v>
      </c>
      <c r="E161" s="38">
        <v>11.81</v>
      </c>
      <c r="F161" s="38">
        <v>24.810000000000002</v>
      </c>
      <c r="G161" s="38">
        <v>31.729999999999997</v>
      </c>
      <c r="H161" s="49">
        <v>10.879999999999999</v>
      </c>
      <c r="I161" s="49">
        <v>13.99</v>
      </c>
      <c r="J161" s="37">
        <v>21.999999999999996</v>
      </c>
      <c r="K161" s="37">
        <v>27.24</v>
      </c>
      <c r="L161" s="37">
        <v>12.71</v>
      </c>
      <c r="M161" s="37">
        <v>15.72</v>
      </c>
      <c r="N161" s="37">
        <v>30.150000000000002</v>
      </c>
      <c r="O161" s="37">
        <v>36.65</v>
      </c>
      <c r="P161" s="37">
        <v>11.42</v>
      </c>
      <c r="Q161" s="37">
        <v>13.87</v>
      </c>
      <c r="R161" s="39">
        <f t="shared" si="3"/>
        <v>122.3</v>
      </c>
      <c r="S161" s="40">
        <f t="shared" si="3"/>
        <v>151.01</v>
      </c>
    </row>
    <row r="162" spans="2:19" x14ac:dyDescent="0.2">
      <c r="B162" s="36" t="s">
        <v>74</v>
      </c>
      <c r="C162" s="37">
        <v>25</v>
      </c>
      <c r="D162" s="38">
        <v>10.95</v>
      </c>
      <c r="E162" s="38">
        <v>12.530000000000001</v>
      </c>
      <c r="F162" s="38">
        <v>33.049999999999997</v>
      </c>
      <c r="G162" s="38">
        <v>42.41</v>
      </c>
      <c r="H162" s="49">
        <v>14.610000000000001</v>
      </c>
      <c r="I162" s="49">
        <v>18.82</v>
      </c>
      <c r="J162" s="37">
        <v>25.740000000000002</v>
      </c>
      <c r="K162" s="37">
        <v>30.89</v>
      </c>
      <c r="L162" s="37">
        <v>14.79</v>
      </c>
      <c r="M162" s="37">
        <v>17.670000000000002</v>
      </c>
      <c r="N162" s="37">
        <v>32.07</v>
      </c>
      <c r="O162" s="37">
        <v>38.900000000000006</v>
      </c>
      <c r="P162" s="37">
        <v>12.1</v>
      </c>
      <c r="Q162" s="37">
        <v>14.700000000000001</v>
      </c>
      <c r="R162" s="39">
        <f t="shared" si="3"/>
        <v>143.30999999999997</v>
      </c>
      <c r="S162" s="40">
        <f t="shared" si="3"/>
        <v>175.92</v>
      </c>
    </row>
    <row r="163" spans="2:19" x14ac:dyDescent="0.2">
      <c r="B163" s="36" t="s">
        <v>74</v>
      </c>
      <c r="C163" s="37">
        <v>26</v>
      </c>
      <c r="D163" s="38">
        <v>9.51</v>
      </c>
      <c r="E163" s="38">
        <v>10.76</v>
      </c>
      <c r="F163" s="38">
        <v>20.390000000000004</v>
      </c>
      <c r="G163" s="38">
        <v>26.68</v>
      </c>
      <c r="H163" s="49">
        <v>8.91</v>
      </c>
      <c r="I163" s="49">
        <v>11.73</v>
      </c>
      <c r="J163" s="37">
        <v>21.13</v>
      </c>
      <c r="K163" s="37">
        <v>25.42</v>
      </c>
      <c r="L163" s="37">
        <v>12.3</v>
      </c>
      <c r="M163" s="37">
        <v>14.72</v>
      </c>
      <c r="N163" s="37">
        <v>27.910000000000004</v>
      </c>
      <c r="O163" s="37">
        <v>33.29</v>
      </c>
      <c r="P163" s="37">
        <v>10.559999999999999</v>
      </c>
      <c r="Q163" s="37">
        <v>12.59</v>
      </c>
      <c r="R163" s="39">
        <f t="shared" si="3"/>
        <v>110.71000000000001</v>
      </c>
      <c r="S163" s="40">
        <f t="shared" si="3"/>
        <v>135.19</v>
      </c>
    </row>
    <row r="164" spans="2:19" x14ac:dyDescent="0.2">
      <c r="B164" s="36" t="s">
        <v>74</v>
      </c>
      <c r="C164" s="37">
        <v>27</v>
      </c>
      <c r="D164" s="38">
        <v>16.82</v>
      </c>
      <c r="E164" s="38">
        <v>19.069999999999997</v>
      </c>
      <c r="F164" s="38">
        <v>37.209999999999994</v>
      </c>
      <c r="G164" s="38">
        <v>47.89</v>
      </c>
      <c r="H164" s="49">
        <v>16.27</v>
      </c>
      <c r="I164" s="49">
        <v>21.04</v>
      </c>
      <c r="J164" s="37">
        <v>35.049999999999997</v>
      </c>
      <c r="K164" s="37">
        <v>42.69</v>
      </c>
      <c r="L164" s="37">
        <v>20.319999999999997</v>
      </c>
      <c r="M164" s="37">
        <v>24.69</v>
      </c>
      <c r="N164" s="37">
        <v>49.13</v>
      </c>
      <c r="O164" s="37">
        <v>58.96</v>
      </c>
      <c r="P164" s="37">
        <v>18.62</v>
      </c>
      <c r="Q164" s="37">
        <v>22.34</v>
      </c>
      <c r="R164" s="39">
        <f t="shared" si="3"/>
        <v>193.42</v>
      </c>
      <c r="S164" s="40">
        <f t="shared" si="3"/>
        <v>236.68</v>
      </c>
    </row>
    <row r="165" spans="2:19" x14ac:dyDescent="0.2">
      <c r="B165" s="36" t="s">
        <v>74</v>
      </c>
      <c r="C165" s="37">
        <v>28</v>
      </c>
      <c r="D165" s="38">
        <v>15.67</v>
      </c>
      <c r="E165" s="38">
        <v>17.779999999999998</v>
      </c>
      <c r="F165" s="38">
        <v>40.379999999999995</v>
      </c>
      <c r="G165" s="38">
        <v>51.31</v>
      </c>
      <c r="H165" s="49">
        <v>17.760000000000002</v>
      </c>
      <c r="I165" s="49">
        <v>22.67</v>
      </c>
      <c r="J165" s="37">
        <v>34.959999999999994</v>
      </c>
      <c r="K165" s="37">
        <v>42.280000000000008</v>
      </c>
      <c r="L165" s="37">
        <v>20.18</v>
      </c>
      <c r="M165" s="37">
        <v>24.349999999999998</v>
      </c>
      <c r="N165" s="37">
        <v>45.9</v>
      </c>
      <c r="O165" s="37">
        <v>55.08</v>
      </c>
      <c r="P165" s="37">
        <v>17.36</v>
      </c>
      <c r="Q165" s="37">
        <v>20.82</v>
      </c>
      <c r="R165" s="39">
        <f t="shared" si="3"/>
        <v>192.20999999999998</v>
      </c>
      <c r="S165" s="40">
        <f t="shared" si="3"/>
        <v>234.29000000000002</v>
      </c>
    </row>
    <row r="166" spans="2:19" x14ac:dyDescent="0.2">
      <c r="B166" s="36" t="s">
        <v>74</v>
      </c>
      <c r="C166" s="37">
        <v>29</v>
      </c>
      <c r="D166" s="38">
        <v>18.549999999999997</v>
      </c>
      <c r="E166" s="38">
        <v>21.099999999999998</v>
      </c>
      <c r="F166" s="38">
        <v>40.25</v>
      </c>
      <c r="G166" s="38">
        <v>51.87</v>
      </c>
      <c r="H166" s="49">
        <v>17.580000000000002</v>
      </c>
      <c r="I166" s="49">
        <v>22.79</v>
      </c>
      <c r="J166" s="37">
        <v>37.480000000000004</v>
      </c>
      <c r="K166" s="37">
        <v>45.36</v>
      </c>
      <c r="L166" s="37">
        <v>21.73</v>
      </c>
      <c r="M166" s="37">
        <v>26.21</v>
      </c>
      <c r="N166" s="37">
        <v>54.11</v>
      </c>
      <c r="O166" s="37">
        <v>65.150000000000006</v>
      </c>
      <c r="P166" s="37">
        <v>20.53</v>
      </c>
      <c r="Q166" s="37">
        <v>24.71</v>
      </c>
      <c r="R166" s="39">
        <f t="shared" si="3"/>
        <v>210.23</v>
      </c>
      <c r="S166" s="40">
        <f t="shared" si="3"/>
        <v>257.19</v>
      </c>
    </row>
    <row r="167" spans="2:19" x14ac:dyDescent="0.2">
      <c r="B167" s="36" t="s">
        <v>74</v>
      </c>
      <c r="C167" s="37">
        <v>30</v>
      </c>
      <c r="D167" s="38">
        <v>17.450000000000003</v>
      </c>
      <c r="E167" s="38">
        <v>19.98</v>
      </c>
      <c r="F167" s="38">
        <v>36.230000000000004</v>
      </c>
      <c r="G167" s="38">
        <v>46.760000000000005</v>
      </c>
      <c r="H167" s="49">
        <v>15.81</v>
      </c>
      <c r="I167" s="49">
        <v>20.5</v>
      </c>
      <c r="J167" s="37">
        <v>31.240000000000002</v>
      </c>
      <c r="K167" s="37">
        <v>39.410000000000004</v>
      </c>
      <c r="L167" s="37">
        <v>18.05</v>
      </c>
      <c r="M167" s="37">
        <v>22.720000000000002</v>
      </c>
      <c r="N167" s="37">
        <v>50.61</v>
      </c>
      <c r="O167" s="37">
        <v>61.639999999999993</v>
      </c>
      <c r="P167" s="37">
        <v>19.279999999999998</v>
      </c>
      <c r="Q167" s="37">
        <v>23.44</v>
      </c>
      <c r="R167" s="39">
        <f t="shared" si="3"/>
        <v>188.67000000000002</v>
      </c>
      <c r="S167" s="40">
        <f t="shared" si="3"/>
        <v>234.45</v>
      </c>
    </row>
    <row r="168" spans="2:19" x14ac:dyDescent="0.2">
      <c r="B168" s="36" t="s">
        <v>74</v>
      </c>
      <c r="C168" s="37">
        <v>31</v>
      </c>
      <c r="D168" s="38">
        <v>9.76</v>
      </c>
      <c r="E168" s="38">
        <v>11.34</v>
      </c>
      <c r="F168" s="38">
        <v>28.340000000000003</v>
      </c>
      <c r="G168" s="38">
        <v>36.429999999999993</v>
      </c>
      <c r="H168" s="49">
        <v>12.52</v>
      </c>
      <c r="I168" s="49">
        <v>16.149999999999999</v>
      </c>
      <c r="J168" s="37">
        <v>26.259999999999998</v>
      </c>
      <c r="K168" s="37">
        <v>31.64</v>
      </c>
      <c r="L168" s="37">
        <v>15.219999999999999</v>
      </c>
      <c r="M168" s="37">
        <v>18.27</v>
      </c>
      <c r="N168" s="37">
        <v>28.580000000000002</v>
      </c>
      <c r="O168" s="37">
        <v>35.639999999999993</v>
      </c>
      <c r="P168" s="37">
        <v>10.72</v>
      </c>
      <c r="Q168" s="37">
        <v>13.379999999999999</v>
      </c>
      <c r="R168" s="39">
        <f t="shared" si="3"/>
        <v>131.4</v>
      </c>
      <c r="S168" s="40">
        <f t="shared" si="3"/>
        <v>162.85</v>
      </c>
    </row>
    <row r="169" spans="2:19" x14ac:dyDescent="0.2">
      <c r="B169" s="36" t="s">
        <v>74</v>
      </c>
      <c r="C169" s="37">
        <v>32</v>
      </c>
      <c r="D169" s="38">
        <v>14.35</v>
      </c>
      <c r="E169" s="38">
        <v>16.55</v>
      </c>
      <c r="F169" s="38">
        <v>31.680000000000003</v>
      </c>
      <c r="G169" s="38">
        <v>40.74</v>
      </c>
      <c r="H169" s="49">
        <v>13.850000000000001</v>
      </c>
      <c r="I169" s="49">
        <v>17.91</v>
      </c>
      <c r="J169" s="37">
        <v>27.25</v>
      </c>
      <c r="K169" s="37">
        <v>34.300000000000004</v>
      </c>
      <c r="L169" s="37">
        <v>15.72</v>
      </c>
      <c r="M169" s="37">
        <v>19.779999999999998</v>
      </c>
      <c r="N169" s="37">
        <v>41.519999999999996</v>
      </c>
      <c r="O169" s="37">
        <v>51.309999999999995</v>
      </c>
      <c r="P169" s="37">
        <v>15.780000000000001</v>
      </c>
      <c r="Q169" s="37">
        <v>19.5</v>
      </c>
      <c r="R169" s="39">
        <f t="shared" si="3"/>
        <v>160.15</v>
      </c>
      <c r="S169" s="40">
        <f t="shared" si="3"/>
        <v>200.09</v>
      </c>
    </row>
    <row r="170" spans="2:19" x14ac:dyDescent="0.2">
      <c r="B170" s="36" t="s">
        <v>74</v>
      </c>
      <c r="C170" s="37">
        <v>33</v>
      </c>
      <c r="D170" s="38">
        <v>13.71</v>
      </c>
      <c r="E170" s="38">
        <v>15.58</v>
      </c>
      <c r="F170" s="38">
        <v>34.86</v>
      </c>
      <c r="G170" s="38">
        <v>44.859999999999992</v>
      </c>
      <c r="H170" s="49">
        <v>15.319999999999999</v>
      </c>
      <c r="I170" s="49">
        <v>19.809999999999999</v>
      </c>
      <c r="J170" s="37">
        <v>26.970000000000002</v>
      </c>
      <c r="K170" s="37">
        <v>33.489999999999995</v>
      </c>
      <c r="L170" s="37">
        <v>15.5</v>
      </c>
      <c r="M170" s="37">
        <v>19.190000000000001</v>
      </c>
      <c r="N170" s="37">
        <v>39.930000000000007</v>
      </c>
      <c r="O170" s="37">
        <v>48.12</v>
      </c>
      <c r="P170" s="37">
        <v>15.170000000000002</v>
      </c>
      <c r="Q170" s="37">
        <v>18.27</v>
      </c>
      <c r="R170" s="39">
        <f t="shared" si="3"/>
        <v>161.46000000000004</v>
      </c>
      <c r="S170" s="40">
        <f t="shared" si="3"/>
        <v>199.32</v>
      </c>
    </row>
    <row r="171" spans="2:19" x14ac:dyDescent="0.2">
      <c r="B171" s="36" t="s">
        <v>74</v>
      </c>
      <c r="C171" s="37">
        <v>34</v>
      </c>
      <c r="D171" s="38">
        <v>11.8</v>
      </c>
      <c r="E171" s="38">
        <v>13.59</v>
      </c>
      <c r="F171" s="38">
        <v>30.12</v>
      </c>
      <c r="G171" s="38">
        <v>38.4</v>
      </c>
      <c r="H171" s="49">
        <v>13.239999999999998</v>
      </c>
      <c r="I171" s="49">
        <v>16.95</v>
      </c>
      <c r="J171" s="37">
        <v>25.839999999999996</v>
      </c>
      <c r="K171" s="37">
        <v>31.71</v>
      </c>
      <c r="L171" s="37">
        <v>14.91</v>
      </c>
      <c r="M171" s="37">
        <v>18.27</v>
      </c>
      <c r="N171" s="37">
        <v>34.33</v>
      </c>
      <c r="O171" s="37">
        <v>42.26</v>
      </c>
      <c r="P171" s="37">
        <v>12.99</v>
      </c>
      <c r="Q171" s="37">
        <v>15.99</v>
      </c>
      <c r="R171" s="39">
        <f t="shared" si="3"/>
        <v>143.23000000000002</v>
      </c>
      <c r="S171" s="40">
        <f t="shared" si="3"/>
        <v>177.17000000000002</v>
      </c>
    </row>
    <row r="172" spans="2:19" x14ac:dyDescent="0.2">
      <c r="B172" s="36" t="s">
        <v>74</v>
      </c>
      <c r="C172" s="37">
        <v>35</v>
      </c>
      <c r="D172" s="38">
        <v>15.940000000000001</v>
      </c>
      <c r="E172" s="38">
        <v>18.260000000000002</v>
      </c>
      <c r="F172" s="38">
        <v>31.37</v>
      </c>
      <c r="G172" s="38">
        <v>40.5</v>
      </c>
      <c r="H172" s="49">
        <v>13.65</v>
      </c>
      <c r="I172" s="49">
        <v>17.71</v>
      </c>
      <c r="J172" s="37">
        <v>28.229999999999997</v>
      </c>
      <c r="K172" s="37">
        <v>34.590000000000003</v>
      </c>
      <c r="L172" s="37">
        <v>16.34</v>
      </c>
      <c r="M172" s="37">
        <v>19.96</v>
      </c>
      <c r="N172" s="37">
        <v>46.240000000000009</v>
      </c>
      <c r="O172" s="37">
        <v>56.25</v>
      </c>
      <c r="P172" s="37">
        <v>17.619999999999997</v>
      </c>
      <c r="Q172" s="37">
        <v>21.42</v>
      </c>
      <c r="R172" s="39">
        <f t="shared" si="3"/>
        <v>169.39000000000001</v>
      </c>
      <c r="S172" s="40">
        <f t="shared" si="3"/>
        <v>208.69</v>
      </c>
    </row>
    <row r="173" spans="2:19" x14ac:dyDescent="0.2">
      <c r="B173" s="36" t="s">
        <v>74</v>
      </c>
      <c r="C173" s="37">
        <v>36</v>
      </c>
      <c r="D173" s="38">
        <v>15.100000000000001</v>
      </c>
      <c r="E173" s="38">
        <v>17.59</v>
      </c>
      <c r="F173" s="38">
        <v>30.130000000000003</v>
      </c>
      <c r="G173" s="38">
        <v>39.18</v>
      </c>
      <c r="H173" s="49">
        <v>13.1</v>
      </c>
      <c r="I173" s="49">
        <v>17.13</v>
      </c>
      <c r="J173" s="37">
        <v>25.9</v>
      </c>
      <c r="K173" s="37">
        <v>32.779999999999994</v>
      </c>
      <c r="L173" s="37">
        <v>14.97</v>
      </c>
      <c r="M173" s="37">
        <v>18.899999999999999</v>
      </c>
      <c r="N173" s="37">
        <v>43.47</v>
      </c>
      <c r="O173" s="37">
        <v>54.51</v>
      </c>
      <c r="P173" s="37">
        <v>16.57</v>
      </c>
      <c r="Q173" s="37">
        <v>20.79</v>
      </c>
      <c r="R173" s="39">
        <f t="shared" si="3"/>
        <v>159.24</v>
      </c>
      <c r="S173" s="40">
        <f t="shared" si="3"/>
        <v>200.87999999999997</v>
      </c>
    </row>
    <row r="174" spans="2:19" x14ac:dyDescent="0.2">
      <c r="B174" s="36" t="s">
        <v>74</v>
      </c>
      <c r="C174" s="37">
        <v>37</v>
      </c>
      <c r="D174" s="38">
        <v>17.650000000000002</v>
      </c>
      <c r="E174" s="38">
        <v>20.13</v>
      </c>
      <c r="F174" s="38">
        <v>37.369999999999997</v>
      </c>
      <c r="G174" s="38">
        <v>48.11</v>
      </c>
      <c r="H174" s="49">
        <v>16.3</v>
      </c>
      <c r="I174" s="49">
        <v>21.1</v>
      </c>
      <c r="J174" s="37">
        <v>31.53</v>
      </c>
      <c r="K174" s="37">
        <v>38.520000000000003</v>
      </c>
      <c r="L174" s="37">
        <v>18.18</v>
      </c>
      <c r="M174" s="37">
        <v>22.159999999999997</v>
      </c>
      <c r="N174" s="37">
        <v>51.219999999999992</v>
      </c>
      <c r="O174" s="37">
        <v>61.990000000000009</v>
      </c>
      <c r="P174" s="37">
        <v>19.5</v>
      </c>
      <c r="Q174" s="37">
        <v>23.610000000000003</v>
      </c>
      <c r="R174" s="39">
        <f t="shared" si="3"/>
        <v>191.75</v>
      </c>
      <c r="S174" s="40">
        <f t="shared" si="3"/>
        <v>235.62000000000003</v>
      </c>
    </row>
    <row r="175" spans="2:19" x14ac:dyDescent="0.2">
      <c r="B175" s="36" t="s">
        <v>74</v>
      </c>
      <c r="C175" s="37">
        <v>38</v>
      </c>
      <c r="D175" s="38">
        <v>13.919999999999998</v>
      </c>
      <c r="E175" s="38">
        <v>16.099999999999998</v>
      </c>
      <c r="F175" s="38">
        <v>32.75</v>
      </c>
      <c r="G175" s="38">
        <v>41.75</v>
      </c>
      <c r="H175" s="49">
        <v>14.350000000000001</v>
      </c>
      <c r="I175" s="49">
        <v>18.37</v>
      </c>
      <c r="J175" s="37">
        <v>27.040000000000003</v>
      </c>
      <c r="K175" s="37">
        <v>33.11</v>
      </c>
      <c r="L175" s="37">
        <v>15.580000000000002</v>
      </c>
      <c r="M175" s="37">
        <v>19.04</v>
      </c>
      <c r="N175" s="37">
        <v>40.25</v>
      </c>
      <c r="O175" s="37">
        <v>49.900000000000006</v>
      </c>
      <c r="P175" s="37">
        <v>15.3</v>
      </c>
      <c r="Q175" s="37">
        <v>18.97</v>
      </c>
      <c r="R175" s="39">
        <f t="shared" si="3"/>
        <v>159.19</v>
      </c>
      <c r="S175" s="40">
        <f t="shared" si="3"/>
        <v>197.24</v>
      </c>
    </row>
    <row r="176" spans="2:19" x14ac:dyDescent="0.2">
      <c r="B176" s="36" t="s">
        <v>74</v>
      </c>
      <c r="C176" s="37">
        <v>39</v>
      </c>
      <c r="D176" s="38">
        <v>11.73</v>
      </c>
      <c r="E176" s="38">
        <v>13.209999999999999</v>
      </c>
      <c r="F176" s="38">
        <v>28.270000000000003</v>
      </c>
      <c r="G176" s="38">
        <v>36.51</v>
      </c>
      <c r="H176" s="49">
        <v>12.41</v>
      </c>
      <c r="I176" s="49">
        <v>16.11</v>
      </c>
      <c r="J176" s="37">
        <v>22.64</v>
      </c>
      <c r="K176" s="37">
        <v>27.619999999999997</v>
      </c>
      <c r="L176" s="37">
        <v>13.02</v>
      </c>
      <c r="M176" s="37">
        <v>15.819999999999999</v>
      </c>
      <c r="N176" s="37">
        <v>34.25</v>
      </c>
      <c r="O176" s="37">
        <v>40.64</v>
      </c>
      <c r="P176" s="37">
        <v>13.02</v>
      </c>
      <c r="Q176" s="37">
        <v>15.44</v>
      </c>
      <c r="R176" s="39">
        <f t="shared" si="3"/>
        <v>135.34</v>
      </c>
      <c r="S176" s="40">
        <f t="shared" si="3"/>
        <v>165.34999999999997</v>
      </c>
    </row>
    <row r="177" spans="2:19" x14ac:dyDescent="0.2">
      <c r="B177" s="36" t="s">
        <v>74</v>
      </c>
      <c r="C177" s="37">
        <v>40</v>
      </c>
      <c r="D177" s="38">
        <v>19.740000000000002</v>
      </c>
      <c r="E177" s="38">
        <v>22.43</v>
      </c>
      <c r="F177" s="38">
        <v>41.980000000000004</v>
      </c>
      <c r="G177" s="38">
        <v>53.76</v>
      </c>
      <c r="H177" s="49">
        <v>18.309999999999999</v>
      </c>
      <c r="I177" s="49">
        <v>23.580000000000002</v>
      </c>
      <c r="J177" s="37">
        <v>34.53</v>
      </c>
      <c r="K177" s="37">
        <v>44.309999999999995</v>
      </c>
      <c r="L177" s="37">
        <v>19.899999999999999</v>
      </c>
      <c r="M177" s="37">
        <v>25.54</v>
      </c>
      <c r="N177" s="37">
        <v>57.280000000000008</v>
      </c>
      <c r="O177" s="37">
        <v>69.069999999999993</v>
      </c>
      <c r="P177" s="37">
        <v>21.83</v>
      </c>
      <c r="Q177" s="37">
        <v>26.29</v>
      </c>
      <c r="R177" s="39">
        <f t="shared" si="3"/>
        <v>213.57</v>
      </c>
      <c r="S177" s="40">
        <f t="shared" si="3"/>
        <v>264.97999999999996</v>
      </c>
    </row>
    <row r="178" spans="2:19" x14ac:dyDescent="0.2">
      <c r="B178" s="36" t="s">
        <v>74</v>
      </c>
      <c r="C178" s="37">
        <v>41</v>
      </c>
      <c r="D178" s="38">
        <v>21.85</v>
      </c>
      <c r="E178" s="38">
        <v>24.910000000000004</v>
      </c>
      <c r="F178" s="38">
        <v>57.099999999999994</v>
      </c>
      <c r="G178" s="38">
        <v>73.350000000000009</v>
      </c>
      <c r="H178" s="49">
        <v>25.14</v>
      </c>
      <c r="I178" s="49">
        <v>32.42</v>
      </c>
      <c r="J178" s="37">
        <v>41.26</v>
      </c>
      <c r="K178" s="37">
        <v>52.179999999999993</v>
      </c>
      <c r="L178" s="37">
        <v>23.61</v>
      </c>
      <c r="M178" s="37">
        <v>29.82</v>
      </c>
      <c r="N178" s="37">
        <v>63.47</v>
      </c>
      <c r="O178" s="37">
        <v>76.959999999999994</v>
      </c>
      <c r="P178" s="37">
        <v>24.15</v>
      </c>
      <c r="Q178" s="37">
        <v>29.240000000000002</v>
      </c>
      <c r="R178" s="39">
        <f t="shared" si="3"/>
        <v>256.58</v>
      </c>
      <c r="S178" s="40">
        <f t="shared" si="3"/>
        <v>318.88</v>
      </c>
    </row>
    <row r="179" spans="2:19" x14ac:dyDescent="0.2">
      <c r="B179" s="36" t="s">
        <v>75</v>
      </c>
      <c r="C179" s="37">
        <v>1</v>
      </c>
      <c r="D179" s="38">
        <v>8.8600000000000012</v>
      </c>
      <c r="E179" s="38">
        <v>10.469999999999999</v>
      </c>
      <c r="F179" s="38">
        <v>28.010000000000005</v>
      </c>
      <c r="G179" s="38">
        <v>34.230000000000004</v>
      </c>
      <c r="H179" s="49">
        <v>12.41</v>
      </c>
      <c r="I179" s="49">
        <v>15.18</v>
      </c>
      <c r="J179" s="37">
        <v>19.300000000000004</v>
      </c>
      <c r="K179" s="37">
        <v>23.770000000000003</v>
      </c>
      <c r="L179" s="37">
        <v>11</v>
      </c>
      <c r="M179" s="37">
        <v>13.57</v>
      </c>
      <c r="N179" s="37">
        <v>24.5</v>
      </c>
      <c r="O179" s="37">
        <v>31.339999999999996</v>
      </c>
      <c r="P179" s="37">
        <v>9.25</v>
      </c>
      <c r="Q179" s="37">
        <v>11.86</v>
      </c>
      <c r="R179" s="39">
        <f t="shared" si="3"/>
        <v>113.33000000000001</v>
      </c>
      <c r="S179" s="40">
        <f t="shared" si="3"/>
        <v>140.42000000000002</v>
      </c>
    </row>
    <row r="180" spans="2:19" x14ac:dyDescent="0.2">
      <c r="B180" s="36" t="s">
        <v>75</v>
      </c>
      <c r="C180" s="37">
        <v>2</v>
      </c>
      <c r="D180" s="38">
        <v>8.01</v>
      </c>
      <c r="E180" s="38">
        <v>9.5400000000000009</v>
      </c>
      <c r="F180" s="38">
        <v>20.280000000000005</v>
      </c>
      <c r="G180" s="38">
        <v>24.91</v>
      </c>
      <c r="H180" s="49">
        <v>8.9200000000000017</v>
      </c>
      <c r="I180" s="49">
        <v>10.97</v>
      </c>
      <c r="J180" s="37">
        <v>17.830000000000002</v>
      </c>
      <c r="K180" s="37">
        <v>21.25</v>
      </c>
      <c r="L180" s="37">
        <v>10.29</v>
      </c>
      <c r="M180" s="37">
        <v>12.280000000000001</v>
      </c>
      <c r="N180" s="37">
        <v>22.099999999999998</v>
      </c>
      <c r="O180" s="37">
        <v>28.630000000000003</v>
      </c>
      <c r="P180" s="37">
        <v>8.34</v>
      </c>
      <c r="Q180" s="37">
        <v>10.83</v>
      </c>
      <c r="R180" s="39">
        <f t="shared" si="3"/>
        <v>95.77000000000001</v>
      </c>
      <c r="S180" s="40">
        <f t="shared" si="3"/>
        <v>118.41000000000001</v>
      </c>
    </row>
    <row r="181" spans="2:19" x14ac:dyDescent="0.2">
      <c r="B181" s="36" t="s">
        <v>75</v>
      </c>
      <c r="C181" s="37">
        <v>3</v>
      </c>
      <c r="D181" s="38">
        <v>10.660000000000002</v>
      </c>
      <c r="E181" s="38">
        <v>12.56</v>
      </c>
      <c r="F181" s="38">
        <v>27.9</v>
      </c>
      <c r="G181" s="38">
        <v>33.81</v>
      </c>
      <c r="H181" s="49">
        <v>12.280000000000001</v>
      </c>
      <c r="I181" s="49">
        <v>14.900000000000002</v>
      </c>
      <c r="J181" s="37">
        <v>21.52</v>
      </c>
      <c r="K181" s="37">
        <v>26.87</v>
      </c>
      <c r="L181" s="37">
        <v>12.35</v>
      </c>
      <c r="M181" s="37">
        <v>15.45</v>
      </c>
      <c r="N181" s="37">
        <v>29.36</v>
      </c>
      <c r="O181" s="37">
        <v>37.54</v>
      </c>
      <c r="P181" s="37">
        <v>11.120000000000001</v>
      </c>
      <c r="Q181" s="37">
        <v>14.22</v>
      </c>
      <c r="R181" s="39">
        <f t="shared" si="3"/>
        <v>125.19</v>
      </c>
      <c r="S181" s="40">
        <f t="shared" si="3"/>
        <v>155.35000000000002</v>
      </c>
    </row>
    <row r="182" spans="2:19" x14ac:dyDescent="0.2">
      <c r="B182" s="36" t="s">
        <v>75</v>
      </c>
      <c r="C182" s="37">
        <v>4</v>
      </c>
      <c r="D182" s="38">
        <v>11.52</v>
      </c>
      <c r="E182" s="38">
        <v>13.17</v>
      </c>
      <c r="F182" s="38">
        <v>29.12</v>
      </c>
      <c r="G182" s="38">
        <v>34.840000000000003</v>
      </c>
      <c r="H182" s="49">
        <v>12.81</v>
      </c>
      <c r="I182" s="49">
        <v>15.35</v>
      </c>
      <c r="J182" s="37">
        <v>23.799999999999997</v>
      </c>
      <c r="K182" s="37">
        <v>28.259999999999998</v>
      </c>
      <c r="L182" s="37">
        <v>13.7</v>
      </c>
      <c r="M182" s="37">
        <v>16.27</v>
      </c>
      <c r="N182" s="37">
        <v>32.119999999999997</v>
      </c>
      <c r="O182" s="37">
        <v>39.019999999999996</v>
      </c>
      <c r="P182" s="37">
        <v>12.16</v>
      </c>
      <c r="Q182" s="37">
        <v>14.770000000000001</v>
      </c>
      <c r="R182" s="39">
        <f t="shared" si="3"/>
        <v>135.22999999999999</v>
      </c>
      <c r="S182" s="40">
        <f t="shared" si="3"/>
        <v>161.68</v>
      </c>
    </row>
    <row r="183" spans="2:19" x14ac:dyDescent="0.2">
      <c r="B183" s="36" t="s">
        <v>75</v>
      </c>
      <c r="C183" s="37">
        <v>5</v>
      </c>
      <c r="D183" s="38">
        <v>11.31</v>
      </c>
      <c r="E183" s="38">
        <v>13.06</v>
      </c>
      <c r="F183" s="38">
        <v>33.980000000000004</v>
      </c>
      <c r="G183" s="38">
        <v>40.659999999999997</v>
      </c>
      <c r="H183" s="49">
        <v>15.03</v>
      </c>
      <c r="I183" s="49">
        <v>17.989999999999998</v>
      </c>
      <c r="J183" s="37">
        <v>24.44</v>
      </c>
      <c r="K183" s="37">
        <v>28.91</v>
      </c>
      <c r="L183" s="37">
        <v>13.97</v>
      </c>
      <c r="M183" s="37">
        <v>16.509999999999998</v>
      </c>
      <c r="N183" s="37">
        <v>31.48</v>
      </c>
      <c r="O183" s="37">
        <v>38.860000000000007</v>
      </c>
      <c r="P183" s="37">
        <v>11.89</v>
      </c>
      <c r="Q183" s="37">
        <v>14.700000000000001</v>
      </c>
      <c r="R183" s="39">
        <f t="shared" si="3"/>
        <v>142.10000000000002</v>
      </c>
      <c r="S183" s="40">
        <f t="shared" si="3"/>
        <v>170.69</v>
      </c>
    </row>
    <row r="184" spans="2:19" x14ac:dyDescent="0.2">
      <c r="B184" s="36" t="s">
        <v>75</v>
      </c>
      <c r="C184" s="37">
        <v>6</v>
      </c>
      <c r="D184" s="38">
        <v>10.590000000000002</v>
      </c>
      <c r="E184" s="38">
        <v>12.56</v>
      </c>
      <c r="F184" s="38">
        <v>30</v>
      </c>
      <c r="G184" s="38">
        <v>35.769999999999996</v>
      </c>
      <c r="H184" s="49">
        <v>13.229999999999999</v>
      </c>
      <c r="I184" s="49">
        <v>15.780000000000001</v>
      </c>
      <c r="J184" s="37">
        <v>20.869999999999997</v>
      </c>
      <c r="K184" s="37">
        <v>25.85</v>
      </c>
      <c r="L184" s="37">
        <v>11.92</v>
      </c>
      <c r="M184" s="37">
        <v>14.79</v>
      </c>
      <c r="N184" s="37">
        <v>29.110000000000003</v>
      </c>
      <c r="O184" s="37">
        <v>37.53</v>
      </c>
      <c r="P184" s="37">
        <v>11.05</v>
      </c>
      <c r="Q184" s="37">
        <v>14.26</v>
      </c>
      <c r="R184" s="39">
        <f t="shared" si="3"/>
        <v>126.77</v>
      </c>
      <c r="S184" s="40">
        <f t="shared" si="3"/>
        <v>156.54</v>
      </c>
    </row>
    <row r="185" spans="2:19" x14ac:dyDescent="0.2">
      <c r="B185" s="36" t="s">
        <v>75</v>
      </c>
      <c r="C185" s="37">
        <v>7</v>
      </c>
      <c r="D185" s="38">
        <v>12.2</v>
      </c>
      <c r="E185" s="38">
        <v>14.069999999999999</v>
      </c>
      <c r="F185" s="38">
        <v>27.35</v>
      </c>
      <c r="G185" s="38">
        <v>33.090000000000003</v>
      </c>
      <c r="H185" s="49">
        <v>11.96</v>
      </c>
      <c r="I185" s="49">
        <v>14.510000000000002</v>
      </c>
      <c r="J185" s="37">
        <v>21.61</v>
      </c>
      <c r="K185" s="37">
        <v>26.22</v>
      </c>
      <c r="L185" s="37">
        <v>12.44</v>
      </c>
      <c r="M185" s="37">
        <v>15.09</v>
      </c>
      <c r="N185" s="37">
        <v>33.770000000000003</v>
      </c>
      <c r="O185" s="37">
        <v>41.550000000000004</v>
      </c>
      <c r="P185" s="37">
        <v>12.850000000000001</v>
      </c>
      <c r="Q185" s="37">
        <v>15.8</v>
      </c>
      <c r="R185" s="39">
        <f t="shared" si="3"/>
        <v>132.18</v>
      </c>
      <c r="S185" s="40">
        <f t="shared" si="3"/>
        <v>160.33000000000001</v>
      </c>
    </row>
    <row r="186" spans="2:19" x14ac:dyDescent="0.2">
      <c r="B186" s="36" t="s">
        <v>75</v>
      </c>
      <c r="C186" s="37">
        <v>8</v>
      </c>
      <c r="D186" s="38">
        <v>19.89</v>
      </c>
      <c r="E186" s="38">
        <v>22.689999999999998</v>
      </c>
      <c r="F186" s="38">
        <v>59.1</v>
      </c>
      <c r="G186" s="38">
        <v>69.13</v>
      </c>
      <c r="H186" s="49">
        <v>26.130000000000003</v>
      </c>
      <c r="I186" s="49">
        <v>30.589999999999996</v>
      </c>
      <c r="J186" s="37">
        <v>44.01</v>
      </c>
      <c r="K186" s="37">
        <v>52.039999999999992</v>
      </c>
      <c r="L186" s="37">
        <v>25.21</v>
      </c>
      <c r="M186" s="37">
        <v>29.83</v>
      </c>
      <c r="N186" s="37">
        <v>55.650000000000006</v>
      </c>
      <c r="O186" s="37">
        <v>67.27</v>
      </c>
      <c r="P186" s="37">
        <v>21.009999999999998</v>
      </c>
      <c r="Q186" s="37">
        <v>25.43</v>
      </c>
      <c r="R186" s="39">
        <f t="shared" si="3"/>
        <v>251</v>
      </c>
      <c r="S186" s="40">
        <f t="shared" si="3"/>
        <v>296.97999999999996</v>
      </c>
    </row>
    <row r="187" spans="2:19" x14ac:dyDescent="0.2">
      <c r="B187" s="36" t="s">
        <v>75</v>
      </c>
      <c r="C187" s="37">
        <v>9</v>
      </c>
      <c r="D187" s="38">
        <v>12.920000000000002</v>
      </c>
      <c r="E187" s="38">
        <v>14.67</v>
      </c>
      <c r="F187" s="38">
        <v>33.19</v>
      </c>
      <c r="G187" s="38">
        <v>39.450000000000003</v>
      </c>
      <c r="H187" s="49">
        <v>14.6</v>
      </c>
      <c r="I187" s="49">
        <v>17.38</v>
      </c>
      <c r="J187" s="37">
        <v>25.85</v>
      </c>
      <c r="K187" s="37">
        <v>30.98</v>
      </c>
      <c r="L187" s="37">
        <v>14.860000000000001</v>
      </c>
      <c r="M187" s="37">
        <v>17.8</v>
      </c>
      <c r="N187" s="37">
        <v>36.07</v>
      </c>
      <c r="O187" s="37">
        <v>43.309999999999995</v>
      </c>
      <c r="P187" s="37">
        <v>13.66</v>
      </c>
      <c r="Q187" s="37">
        <v>16.43</v>
      </c>
      <c r="R187" s="39">
        <f t="shared" si="3"/>
        <v>151.15</v>
      </c>
      <c r="S187" s="40">
        <f t="shared" si="3"/>
        <v>180.02</v>
      </c>
    </row>
    <row r="188" spans="2:19" x14ac:dyDescent="0.2">
      <c r="B188" s="36" t="s">
        <v>75</v>
      </c>
      <c r="C188" s="37">
        <v>10</v>
      </c>
      <c r="D188" s="38">
        <v>14.379999999999999</v>
      </c>
      <c r="E188" s="38">
        <v>16.940000000000001</v>
      </c>
      <c r="F188" s="38">
        <v>36.890000000000008</v>
      </c>
      <c r="G188" s="38">
        <v>44.48</v>
      </c>
      <c r="H188" s="49">
        <v>16.229999999999997</v>
      </c>
      <c r="I188" s="49">
        <v>19.590000000000003</v>
      </c>
      <c r="J188" s="37">
        <v>26.6</v>
      </c>
      <c r="K188" s="37">
        <v>33.729999999999997</v>
      </c>
      <c r="L188" s="37">
        <v>15.219999999999999</v>
      </c>
      <c r="M188" s="37">
        <v>19.349999999999998</v>
      </c>
      <c r="N188" s="37">
        <v>39.5</v>
      </c>
      <c r="O188" s="37">
        <v>50.47999999999999</v>
      </c>
      <c r="P188" s="37">
        <v>15.02</v>
      </c>
      <c r="Q188" s="37">
        <v>19.170000000000002</v>
      </c>
      <c r="R188" s="39">
        <f t="shared" si="3"/>
        <v>163.84</v>
      </c>
      <c r="S188" s="40">
        <f t="shared" si="3"/>
        <v>203.74</v>
      </c>
    </row>
    <row r="189" spans="2:19" x14ac:dyDescent="0.2">
      <c r="B189" s="36" t="s">
        <v>75</v>
      </c>
      <c r="C189" s="37">
        <v>11</v>
      </c>
      <c r="D189" s="38">
        <v>13.680000000000001</v>
      </c>
      <c r="E189" s="38">
        <v>15.89</v>
      </c>
      <c r="F189" s="38">
        <v>31.05</v>
      </c>
      <c r="G189" s="38">
        <v>37.519999999999996</v>
      </c>
      <c r="H189" s="49">
        <v>13.600000000000001</v>
      </c>
      <c r="I189" s="49">
        <v>16.45</v>
      </c>
      <c r="J189" s="37">
        <v>24.000000000000004</v>
      </c>
      <c r="K189" s="37">
        <v>29.530000000000005</v>
      </c>
      <c r="L189" s="37">
        <v>13.77</v>
      </c>
      <c r="M189" s="37">
        <v>16.97</v>
      </c>
      <c r="N189" s="37">
        <v>37.69</v>
      </c>
      <c r="O189" s="37">
        <v>47.04</v>
      </c>
      <c r="P189" s="37">
        <v>14.349999999999998</v>
      </c>
      <c r="Q189" s="37">
        <v>17.91</v>
      </c>
      <c r="R189" s="39">
        <f t="shared" si="3"/>
        <v>148.14000000000001</v>
      </c>
      <c r="S189" s="40">
        <f t="shared" si="3"/>
        <v>181.31</v>
      </c>
    </row>
    <row r="190" spans="2:19" x14ac:dyDescent="0.2">
      <c r="B190" s="36" t="s">
        <v>75</v>
      </c>
      <c r="C190" s="37">
        <v>12</v>
      </c>
      <c r="D190" s="38">
        <v>9.9699999999999989</v>
      </c>
      <c r="E190" s="38">
        <v>11.739999999999998</v>
      </c>
      <c r="F190" s="38">
        <v>26.430000000000003</v>
      </c>
      <c r="G190" s="38">
        <v>31.709999999999994</v>
      </c>
      <c r="H190" s="49">
        <v>11.649999999999999</v>
      </c>
      <c r="I190" s="49">
        <v>13.96</v>
      </c>
      <c r="J190" s="37">
        <v>19.489999999999998</v>
      </c>
      <c r="K190" s="37">
        <v>23.9</v>
      </c>
      <c r="L190" s="37">
        <v>11.16</v>
      </c>
      <c r="M190" s="37">
        <v>13.7</v>
      </c>
      <c r="N190" s="37">
        <v>27.419999999999998</v>
      </c>
      <c r="O190" s="37">
        <v>35.050000000000004</v>
      </c>
      <c r="P190" s="37">
        <v>10.39</v>
      </c>
      <c r="Q190" s="37">
        <v>13.299999999999999</v>
      </c>
      <c r="R190" s="39">
        <f t="shared" si="3"/>
        <v>116.51</v>
      </c>
      <c r="S190" s="40">
        <f t="shared" si="3"/>
        <v>143.36000000000001</v>
      </c>
    </row>
    <row r="191" spans="2:19" x14ac:dyDescent="0.2">
      <c r="B191" s="36" t="s">
        <v>76</v>
      </c>
      <c r="C191" s="37">
        <v>1</v>
      </c>
      <c r="D191" s="38">
        <v>16.18</v>
      </c>
      <c r="E191" s="38">
        <v>18.589999999999996</v>
      </c>
      <c r="F191" s="38">
        <v>44.089999999999996</v>
      </c>
      <c r="G191" s="38">
        <v>54.22</v>
      </c>
      <c r="H191" s="49">
        <v>19.419999999999998</v>
      </c>
      <c r="I191" s="49">
        <v>23.95</v>
      </c>
      <c r="J191" s="37">
        <v>34.06</v>
      </c>
      <c r="K191" s="37">
        <v>41.2</v>
      </c>
      <c r="L191" s="37">
        <v>19.54</v>
      </c>
      <c r="M191" s="37">
        <v>23.620000000000005</v>
      </c>
      <c r="N191" s="37">
        <v>47.930000000000007</v>
      </c>
      <c r="O191" s="37">
        <v>58.589999999999996</v>
      </c>
      <c r="P191" s="37">
        <v>18.18</v>
      </c>
      <c r="Q191" s="37">
        <v>22.230000000000004</v>
      </c>
      <c r="R191" s="39">
        <f t="shared" si="3"/>
        <v>199.4</v>
      </c>
      <c r="S191" s="40">
        <f t="shared" si="3"/>
        <v>242.40000000000003</v>
      </c>
    </row>
    <row r="192" spans="2:19" x14ac:dyDescent="0.2">
      <c r="B192" s="36" t="s">
        <v>76</v>
      </c>
      <c r="C192" s="37">
        <v>2</v>
      </c>
      <c r="D192" s="38">
        <v>12.46</v>
      </c>
      <c r="E192" s="38">
        <v>14.210000000000003</v>
      </c>
      <c r="F192" s="38">
        <v>33.120000000000005</v>
      </c>
      <c r="G192" s="38">
        <v>40.259999999999991</v>
      </c>
      <c r="H192" s="49">
        <v>14.589999999999998</v>
      </c>
      <c r="I192" s="49">
        <v>17.77</v>
      </c>
      <c r="J192" s="37">
        <v>26.58</v>
      </c>
      <c r="K192" s="37">
        <v>32.75</v>
      </c>
      <c r="L192" s="37">
        <v>15.290000000000001</v>
      </c>
      <c r="M192" s="37">
        <v>18.849999999999998</v>
      </c>
      <c r="N192" s="37">
        <v>37.010000000000005</v>
      </c>
      <c r="O192" s="37">
        <v>44.839999999999996</v>
      </c>
      <c r="P192" s="37">
        <v>14.030000000000001</v>
      </c>
      <c r="Q192" s="37">
        <v>16.98</v>
      </c>
      <c r="R192" s="39">
        <f t="shared" si="3"/>
        <v>153.08000000000001</v>
      </c>
      <c r="S192" s="40">
        <f t="shared" si="3"/>
        <v>185.65999999999997</v>
      </c>
    </row>
    <row r="193" spans="2:19" x14ac:dyDescent="0.2">
      <c r="B193" s="36" t="s">
        <v>76</v>
      </c>
      <c r="C193" s="37">
        <v>3</v>
      </c>
      <c r="D193" s="38">
        <v>16.970000000000002</v>
      </c>
      <c r="E193" s="38">
        <v>19.270000000000003</v>
      </c>
      <c r="F193" s="38">
        <v>45.01</v>
      </c>
      <c r="G193" s="38">
        <v>54.55</v>
      </c>
      <c r="H193" s="49">
        <v>19.809999999999999</v>
      </c>
      <c r="I193" s="49">
        <v>24.08</v>
      </c>
      <c r="J193" s="37">
        <v>33.759999999999991</v>
      </c>
      <c r="K193" s="37">
        <v>41.61</v>
      </c>
      <c r="L193" s="37">
        <v>19.349999999999998</v>
      </c>
      <c r="M193" s="37">
        <v>23.86</v>
      </c>
      <c r="N193" s="37">
        <v>50.34</v>
      </c>
      <c r="O193" s="37">
        <v>60.6</v>
      </c>
      <c r="P193" s="37">
        <v>19.13</v>
      </c>
      <c r="Q193" s="37">
        <v>23.01</v>
      </c>
      <c r="R193" s="39">
        <f t="shared" si="3"/>
        <v>204.37</v>
      </c>
      <c r="S193" s="40">
        <f t="shared" si="3"/>
        <v>246.98</v>
      </c>
    </row>
    <row r="194" spans="2:19" x14ac:dyDescent="0.2">
      <c r="B194" s="36" t="s">
        <v>76</v>
      </c>
      <c r="C194" s="37">
        <v>4</v>
      </c>
      <c r="D194" s="38">
        <v>16.32</v>
      </c>
      <c r="E194" s="38">
        <v>18.620000000000005</v>
      </c>
      <c r="F194" s="38">
        <v>38.25</v>
      </c>
      <c r="G194" s="38">
        <v>47.73</v>
      </c>
      <c r="H194" s="49">
        <v>16.759999999999998</v>
      </c>
      <c r="I194" s="49">
        <v>20.99</v>
      </c>
      <c r="J194" s="37">
        <v>32.58</v>
      </c>
      <c r="K194" s="37">
        <v>40.190000000000005</v>
      </c>
      <c r="L194" s="37">
        <v>18.799999999999997</v>
      </c>
      <c r="M194" s="37">
        <v>23.180000000000003</v>
      </c>
      <c r="N194" s="37">
        <v>48.359999999999992</v>
      </c>
      <c r="O194" s="37">
        <v>58.61999999999999</v>
      </c>
      <c r="P194" s="37">
        <v>18.38</v>
      </c>
      <c r="Q194" s="37">
        <v>22.240000000000002</v>
      </c>
      <c r="R194" s="39">
        <f t="shared" si="3"/>
        <v>189.45</v>
      </c>
      <c r="S194" s="40">
        <f t="shared" si="3"/>
        <v>231.57</v>
      </c>
    </row>
    <row r="195" spans="2:19" x14ac:dyDescent="0.2">
      <c r="B195" s="36" t="s">
        <v>76</v>
      </c>
      <c r="C195" s="37">
        <v>5</v>
      </c>
      <c r="D195" s="38">
        <v>6.99</v>
      </c>
      <c r="E195" s="38">
        <v>8.1499999999999986</v>
      </c>
      <c r="F195" s="38">
        <v>17.650000000000002</v>
      </c>
      <c r="G195" s="38">
        <v>21.6</v>
      </c>
      <c r="H195" s="49">
        <v>7.76</v>
      </c>
      <c r="I195" s="49">
        <v>9.52</v>
      </c>
      <c r="J195" s="37">
        <v>13.850000000000001</v>
      </c>
      <c r="K195" s="37">
        <v>17.23</v>
      </c>
      <c r="L195" s="37">
        <v>7.96</v>
      </c>
      <c r="M195" s="37">
        <v>9.8999999999999986</v>
      </c>
      <c r="N195" s="37">
        <v>20.549999999999997</v>
      </c>
      <c r="O195" s="37">
        <v>25.770000000000003</v>
      </c>
      <c r="P195" s="37">
        <v>7.81</v>
      </c>
      <c r="Q195" s="37">
        <v>9.7899999999999991</v>
      </c>
      <c r="R195" s="39">
        <f t="shared" si="3"/>
        <v>82.57</v>
      </c>
      <c r="S195" s="40">
        <f t="shared" si="3"/>
        <v>101.96000000000001</v>
      </c>
    </row>
    <row r="196" spans="2:19" x14ac:dyDescent="0.2">
      <c r="B196" s="36" t="s">
        <v>77</v>
      </c>
      <c r="C196" s="37">
        <v>1</v>
      </c>
      <c r="D196" s="38">
        <v>9.0299999999999994</v>
      </c>
      <c r="E196" s="38">
        <v>10.690000000000001</v>
      </c>
      <c r="F196" s="38">
        <v>19.639999999999997</v>
      </c>
      <c r="G196" s="38">
        <v>23.66</v>
      </c>
      <c r="H196" s="49">
        <v>8.58</v>
      </c>
      <c r="I196" s="49">
        <v>10.34</v>
      </c>
      <c r="J196" s="37">
        <v>15.990000000000002</v>
      </c>
      <c r="K196" s="37">
        <v>20.080000000000002</v>
      </c>
      <c r="L196" s="37">
        <v>9.2100000000000009</v>
      </c>
      <c r="M196" s="37">
        <v>11.58</v>
      </c>
      <c r="N196" s="37">
        <v>25.46</v>
      </c>
      <c r="O196" s="37">
        <v>32.85</v>
      </c>
      <c r="P196" s="37">
        <v>9.68</v>
      </c>
      <c r="Q196" s="37">
        <v>12.520000000000001</v>
      </c>
      <c r="R196" s="39">
        <f t="shared" si="3"/>
        <v>97.59</v>
      </c>
      <c r="S196" s="40">
        <f t="shared" si="3"/>
        <v>121.71999999999998</v>
      </c>
    </row>
    <row r="197" spans="2:19" x14ac:dyDescent="0.2">
      <c r="B197" s="36" t="s">
        <v>77</v>
      </c>
      <c r="C197" s="37">
        <v>2</v>
      </c>
      <c r="D197" s="38">
        <v>18.45</v>
      </c>
      <c r="E197" s="38">
        <v>21.57</v>
      </c>
      <c r="F197" s="38">
        <v>42.22</v>
      </c>
      <c r="G197" s="38">
        <v>49.76</v>
      </c>
      <c r="H197" s="49">
        <v>18.5</v>
      </c>
      <c r="I197" s="49">
        <v>21.8</v>
      </c>
      <c r="J197" s="37">
        <v>34.49</v>
      </c>
      <c r="K197" s="37">
        <v>42.63</v>
      </c>
      <c r="L197" s="37">
        <v>19.869999999999997</v>
      </c>
      <c r="M197" s="37">
        <v>24.619999999999997</v>
      </c>
      <c r="N197" s="37">
        <v>52.319999999999993</v>
      </c>
      <c r="O197" s="37">
        <v>66.02</v>
      </c>
      <c r="P197" s="37">
        <v>19.899999999999999</v>
      </c>
      <c r="Q197" s="37">
        <v>25.12</v>
      </c>
      <c r="R197" s="39">
        <f t="shared" si="3"/>
        <v>205.75</v>
      </c>
      <c r="S197" s="40">
        <f t="shared" si="3"/>
        <v>251.51999999999998</v>
      </c>
    </row>
    <row r="198" spans="2:19" x14ac:dyDescent="0.2">
      <c r="B198" s="36" t="s">
        <v>77</v>
      </c>
      <c r="C198" s="37">
        <v>3</v>
      </c>
      <c r="D198" s="38">
        <v>11.77</v>
      </c>
      <c r="E198" s="38">
        <v>13.660000000000002</v>
      </c>
      <c r="F198" s="38">
        <v>28.49</v>
      </c>
      <c r="G198" s="38">
        <v>33.24</v>
      </c>
      <c r="H198" s="49">
        <v>12.5</v>
      </c>
      <c r="I198" s="49">
        <v>14.6</v>
      </c>
      <c r="J198" s="37">
        <v>22.72</v>
      </c>
      <c r="K198" s="37">
        <v>27.72</v>
      </c>
      <c r="L198" s="37">
        <v>13.079999999999998</v>
      </c>
      <c r="M198" s="37">
        <v>15.959999999999999</v>
      </c>
      <c r="N198" s="37">
        <v>33.500000000000007</v>
      </c>
      <c r="O198" s="37">
        <v>41.72</v>
      </c>
      <c r="P198" s="37">
        <v>12.729999999999999</v>
      </c>
      <c r="Q198" s="37">
        <v>15.87</v>
      </c>
      <c r="R198" s="39">
        <f t="shared" si="3"/>
        <v>134.79</v>
      </c>
      <c r="S198" s="40">
        <f t="shared" si="3"/>
        <v>162.76999999999998</v>
      </c>
    </row>
    <row r="199" spans="2:19" x14ac:dyDescent="0.2">
      <c r="B199" s="36" t="s">
        <v>78</v>
      </c>
      <c r="C199" s="37">
        <v>1</v>
      </c>
      <c r="D199" s="38">
        <v>14.43</v>
      </c>
      <c r="E199" s="38">
        <v>16.41</v>
      </c>
      <c r="F199" s="38">
        <v>36.58</v>
      </c>
      <c r="G199" s="38">
        <v>42.61</v>
      </c>
      <c r="H199" s="49">
        <v>16.079999999999998</v>
      </c>
      <c r="I199" s="49">
        <v>18.739999999999998</v>
      </c>
      <c r="J199" s="37">
        <v>30.39</v>
      </c>
      <c r="K199" s="37">
        <v>36.839999999999996</v>
      </c>
      <c r="L199" s="37">
        <v>17.510000000000002</v>
      </c>
      <c r="M199" s="37">
        <v>21.28</v>
      </c>
      <c r="N199" s="37">
        <v>42.35</v>
      </c>
      <c r="O199" s="37">
        <v>51.040000000000006</v>
      </c>
      <c r="P199" s="37">
        <v>16.059999999999999</v>
      </c>
      <c r="Q199" s="37">
        <v>19.340000000000003</v>
      </c>
      <c r="R199" s="39">
        <f t="shared" si="3"/>
        <v>173.4</v>
      </c>
      <c r="S199" s="40">
        <f t="shared" si="3"/>
        <v>206.26000000000002</v>
      </c>
    </row>
    <row r="200" spans="2:19" x14ac:dyDescent="0.2">
      <c r="B200" s="36" t="s">
        <v>78</v>
      </c>
      <c r="C200" s="37">
        <v>2</v>
      </c>
      <c r="D200" s="38">
        <v>17.63</v>
      </c>
      <c r="E200" s="38">
        <v>19.770000000000003</v>
      </c>
      <c r="F200" s="38">
        <v>52.110000000000007</v>
      </c>
      <c r="G200" s="38">
        <v>60.050000000000004</v>
      </c>
      <c r="H200" s="49">
        <v>23.04</v>
      </c>
      <c r="I200" s="49">
        <v>26.559999999999995</v>
      </c>
      <c r="J200" s="37">
        <v>36.01</v>
      </c>
      <c r="K200" s="37">
        <v>43.25</v>
      </c>
      <c r="L200" s="37">
        <v>20.53</v>
      </c>
      <c r="M200" s="37">
        <v>24.730000000000004</v>
      </c>
      <c r="N200" s="37">
        <v>51.959999999999994</v>
      </c>
      <c r="O200" s="37">
        <v>61.140000000000008</v>
      </c>
      <c r="P200" s="37">
        <v>19.71</v>
      </c>
      <c r="Q200" s="37">
        <v>23.19</v>
      </c>
      <c r="R200" s="39">
        <f t="shared" si="3"/>
        <v>220.98999999999998</v>
      </c>
      <c r="S200" s="40">
        <f t="shared" si="3"/>
        <v>258.69000000000005</v>
      </c>
    </row>
    <row r="201" spans="2:19" x14ac:dyDescent="0.2">
      <c r="B201" s="36" t="s">
        <v>78</v>
      </c>
      <c r="C201" s="37">
        <v>3</v>
      </c>
      <c r="D201" s="38">
        <v>16.66</v>
      </c>
      <c r="E201" s="38">
        <v>18.940000000000001</v>
      </c>
      <c r="F201" s="38">
        <v>47.26</v>
      </c>
      <c r="G201" s="38">
        <v>55.31</v>
      </c>
      <c r="H201" s="49">
        <v>20.849999999999998</v>
      </c>
      <c r="I201" s="49">
        <v>24.43</v>
      </c>
      <c r="J201" s="37">
        <v>35.389999999999993</v>
      </c>
      <c r="K201" s="37">
        <v>42.279999999999994</v>
      </c>
      <c r="L201" s="37">
        <v>20.29</v>
      </c>
      <c r="M201" s="37">
        <v>24.24</v>
      </c>
      <c r="N201" s="37">
        <v>48.949999999999996</v>
      </c>
      <c r="O201" s="37">
        <v>58.820000000000007</v>
      </c>
      <c r="P201" s="37">
        <v>18.54</v>
      </c>
      <c r="Q201" s="37">
        <v>22.29</v>
      </c>
      <c r="R201" s="39">
        <f t="shared" si="3"/>
        <v>207.93999999999997</v>
      </c>
      <c r="S201" s="40">
        <f t="shared" si="3"/>
        <v>246.31000000000003</v>
      </c>
    </row>
    <row r="202" spans="2:19" x14ac:dyDescent="0.2">
      <c r="B202" s="36" t="s">
        <v>78</v>
      </c>
      <c r="C202" s="37">
        <v>4</v>
      </c>
      <c r="D202" s="38">
        <v>8.870000000000001</v>
      </c>
      <c r="E202" s="38">
        <v>10.039999999999999</v>
      </c>
      <c r="F202" s="38">
        <v>21.5</v>
      </c>
      <c r="G202" s="38">
        <v>25.380000000000003</v>
      </c>
      <c r="H202" s="49">
        <v>9.44</v>
      </c>
      <c r="I202" s="49">
        <v>11.16</v>
      </c>
      <c r="J202" s="37">
        <v>18.669999999999998</v>
      </c>
      <c r="K202" s="37">
        <v>22.13</v>
      </c>
      <c r="L202" s="37">
        <v>10.790000000000001</v>
      </c>
      <c r="M202" s="37">
        <v>12.78</v>
      </c>
      <c r="N202" s="37">
        <v>26.099999999999998</v>
      </c>
      <c r="O202" s="37">
        <v>31.19</v>
      </c>
      <c r="P202" s="37">
        <v>9.8899999999999988</v>
      </c>
      <c r="Q202" s="37">
        <v>11.820000000000002</v>
      </c>
      <c r="R202" s="39">
        <f t="shared" si="3"/>
        <v>105.26</v>
      </c>
      <c r="S202" s="40">
        <f t="shared" si="3"/>
        <v>124.5</v>
      </c>
    </row>
    <row r="203" spans="2:19" x14ac:dyDescent="0.2">
      <c r="B203" s="36" t="s">
        <v>78</v>
      </c>
      <c r="C203" s="37">
        <v>5</v>
      </c>
      <c r="D203" s="38">
        <v>22.55</v>
      </c>
      <c r="E203" s="38">
        <v>25.52</v>
      </c>
      <c r="F203" s="38">
        <v>54.62</v>
      </c>
      <c r="G203" s="38">
        <v>64.14</v>
      </c>
      <c r="H203" s="49">
        <v>23.97</v>
      </c>
      <c r="I203" s="49">
        <v>28.189999999999998</v>
      </c>
      <c r="J203" s="37">
        <v>40.470000000000006</v>
      </c>
      <c r="K203" s="37">
        <v>49.01</v>
      </c>
      <c r="L203" s="37">
        <v>23.180000000000003</v>
      </c>
      <c r="M203" s="37">
        <v>28.130000000000003</v>
      </c>
      <c r="N203" s="37">
        <v>65.97999999999999</v>
      </c>
      <c r="O203" s="37">
        <v>78.789999999999992</v>
      </c>
      <c r="P203" s="37">
        <v>25.14</v>
      </c>
      <c r="Q203" s="37">
        <v>30.01</v>
      </c>
      <c r="R203" s="39">
        <f t="shared" si="3"/>
        <v>255.91000000000003</v>
      </c>
      <c r="S203" s="40">
        <f t="shared" si="3"/>
        <v>303.78999999999996</v>
      </c>
    </row>
    <row r="204" spans="2:19" x14ac:dyDescent="0.2">
      <c r="B204" s="36" t="s">
        <v>78</v>
      </c>
      <c r="C204" s="37">
        <v>6</v>
      </c>
      <c r="D204" s="38">
        <v>9.76</v>
      </c>
      <c r="E204" s="38">
        <v>11.190000000000001</v>
      </c>
      <c r="F204" s="38">
        <v>21.29</v>
      </c>
      <c r="G204" s="38">
        <v>25.230000000000004</v>
      </c>
      <c r="H204" s="49">
        <v>9.2999999999999989</v>
      </c>
      <c r="I204" s="49">
        <v>11.049999999999999</v>
      </c>
      <c r="J204" s="37">
        <v>20.169999999999998</v>
      </c>
      <c r="K204" s="37">
        <v>24.080000000000002</v>
      </c>
      <c r="L204" s="37">
        <v>11.700000000000001</v>
      </c>
      <c r="M204" s="37">
        <v>13.99</v>
      </c>
      <c r="N204" s="37">
        <v>28.530000000000005</v>
      </c>
      <c r="O204" s="37">
        <v>34.880000000000003</v>
      </c>
      <c r="P204" s="37">
        <v>10.82</v>
      </c>
      <c r="Q204" s="37">
        <v>13.23</v>
      </c>
      <c r="R204" s="39">
        <f t="shared" si="3"/>
        <v>111.57</v>
      </c>
      <c r="S204" s="40">
        <f t="shared" si="3"/>
        <v>133.64999999999998</v>
      </c>
    </row>
    <row r="205" spans="2:19" x14ac:dyDescent="0.2">
      <c r="B205" s="36" t="s">
        <v>78</v>
      </c>
      <c r="C205" s="37">
        <v>7</v>
      </c>
      <c r="D205" s="38">
        <v>12.629999999999999</v>
      </c>
      <c r="E205" s="38">
        <v>14.54</v>
      </c>
      <c r="F205" s="38">
        <v>33.799999999999997</v>
      </c>
      <c r="G205" s="38">
        <v>40.07</v>
      </c>
      <c r="H205" s="49">
        <v>14.900000000000002</v>
      </c>
      <c r="I205" s="49">
        <v>17.669999999999998</v>
      </c>
      <c r="J205" s="37">
        <v>23.56</v>
      </c>
      <c r="K205" s="37">
        <v>29.32</v>
      </c>
      <c r="L205" s="37">
        <v>13.45</v>
      </c>
      <c r="M205" s="37">
        <v>16.77</v>
      </c>
      <c r="N205" s="37">
        <v>36.75</v>
      </c>
      <c r="O205" s="37">
        <v>45.209999999999994</v>
      </c>
      <c r="P205" s="37">
        <v>13.989999999999998</v>
      </c>
      <c r="Q205" s="37">
        <v>17.2</v>
      </c>
      <c r="R205" s="39">
        <f t="shared" si="3"/>
        <v>149.08000000000001</v>
      </c>
      <c r="S205" s="40">
        <f t="shared" si="3"/>
        <v>180.77999999999997</v>
      </c>
    </row>
    <row r="206" spans="2:19" x14ac:dyDescent="0.2">
      <c r="B206" s="36" t="s">
        <v>78</v>
      </c>
      <c r="C206" s="37">
        <v>8</v>
      </c>
      <c r="D206" s="38">
        <v>7.7100000000000009</v>
      </c>
      <c r="E206" s="38">
        <v>8.8600000000000012</v>
      </c>
      <c r="F206" s="38">
        <v>8.5399999999999991</v>
      </c>
      <c r="G206" s="38">
        <v>10.61</v>
      </c>
      <c r="H206" s="49">
        <v>3.58</v>
      </c>
      <c r="I206" s="49">
        <v>4.4700000000000006</v>
      </c>
      <c r="J206" s="37">
        <v>8.2399999999999984</v>
      </c>
      <c r="K206" s="37">
        <v>11.260000000000002</v>
      </c>
      <c r="L206" s="37">
        <v>4.8100000000000005</v>
      </c>
      <c r="M206" s="37">
        <v>6.57</v>
      </c>
      <c r="N206" s="37">
        <v>22.15</v>
      </c>
      <c r="O206" s="37">
        <v>27.2</v>
      </c>
      <c r="P206" s="37">
        <v>8.5400000000000009</v>
      </c>
      <c r="Q206" s="37">
        <v>10.45</v>
      </c>
      <c r="R206" s="39">
        <f t="shared" ref="R206:S269" si="4">D206+F206+H206+J206+L206+N206+P206</f>
        <v>63.569999999999993</v>
      </c>
      <c r="S206" s="40">
        <f t="shared" si="4"/>
        <v>79.42</v>
      </c>
    </row>
    <row r="207" spans="2:19" x14ac:dyDescent="0.2">
      <c r="B207" s="36" t="s">
        <v>78</v>
      </c>
      <c r="C207" s="37">
        <v>9</v>
      </c>
      <c r="D207" s="38">
        <v>11.59</v>
      </c>
      <c r="E207" s="38">
        <v>13.86</v>
      </c>
      <c r="F207" s="38">
        <v>27.1</v>
      </c>
      <c r="G207" s="38">
        <v>33.24</v>
      </c>
      <c r="H207" s="49">
        <v>11.88</v>
      </c>
      <c r="I207" s="49">
        <v>14.58</v>
      </c>
      <c r="J207" s="37">
        <v>20.409999999999997</v>
      </c>
      <c r="K207" s="37">
        <v>25.71</v>
      </c>
      <c r="L207" s="37">
        <v>11.72</v>
      </c>
      <c r="M207" s="37">
        <v>14.75</v>
      </c>
      <c r="N207" s="37">
        <v>33.200000000000003</v>
      </c>
      <c r="O207" s="37">
        <v>43.490000000000009</v>
      </c>
      <c r="P207" s="37">
        <v>12.66</v>
      </c>
      <c r="Q207" s="37">
        <v>16.600000000000001</v>
      </c>
      <c r="R207" s="39">
        <f t="shared" si="4"/>
        <v>128.56</v>
      </c>
      <c r="S207" s="40">
        <f t="shared" si="4"/>
        <v>162.22999999999999</v>
      </c>
    </row>
    <row r="208" spans="2:19" x14ac:dyDescent="0.2">
      <c r="B208" s="36" t="s">
        <v>78</v>
      </c>
      <c r="C208" s="37">
        <v>10</v>
      </c>
      <c r="D208" s="38">
        <v>10.23</v>
      </c>
      <c r="E208" s="38">
        <v>11.66</v>
      </c>
      <c r="F208" s="38">
        <v>28.059999999999995</v>
      </c>
      <c r="G208" s="38">
        <v>34.18</v>
      </c>
      <c r="H208" s="49">
        <v>12.38</v>
      </c>
      <c r="I208" s="49">
        <v>15.11</v>
      </c>
      <c r="J208" s="37">
        <v>25.51</v>
      </c>
      <c r="K208" s="37">
        <v>30.61</v>
      </c>
      <c r="L208" s="37">
        <v>14.75</v>
      </c>
      <c r="M208" s="37">
        <v>17.7</v>
      </c>
      <c r="N208" s="37">
        <v>30.21</v>
      </c>
      <c r="O208" s="37">
        <v>36.450000000000003</v>
      </c>
      <c r="P208" s="37">
        <v>11.370000000000001</v>
      </c>
      <c r="Q208" s="37">
        <v>13.73</v>
      </c>
      <c r="R208" s="39">
        <f t="shared" si="4"/>
        <v>132.51</v>
      </c>
      <c r="S208" s="40">
        <f t="shared" si="4"/>
        <v>159.44</v>
      </c>
    </row>
    <row r="209" spans="2:19" x14ac:dyDescent="0.2">
      <c r="B209" s="36" t="s">
        <v>78</v>
      </c>
      <c r="C209" s="37">
        <v>11</v>
      </c>
      <c r="D209" s="38">
        <v>25.980000000000004</v>
      </c>
      <c r="E209" s="38">
        <v>29.470000000000002</v>
      </c>
      <c r="F209" s="38">
        <v>77.63</v>
      </c>
      <c r="G209" s="38">
        <v>89.789999999999992</v>
      </c>
      <c r="H209" s="49">
        <v>34.320000000000007</v>
      </c>
      <c r="I209" s="49">
        <v>39.730000000000004</v>
      </c>
      <c r="J209" s="37">
        <v>61.410000000000004</v>
      </c>
      <c r="K209" s="37">
        <v>73.2</v>
      </c>
      <c r="L209" s="37">
        <v>35.299999999999997</v>
      </c>
      <c r="M209" s="37">
        <v>42.12</v>
      </c>
      <c r="N209" s="37">
        <v>76.69</v>
      </c>
      <c r="O209" s="37">
        <v>91.889999999999986</v>
      </c>
      <c r="P209" s="37">
        <v>28.94</v>
      </c>
      <c r="Q209" s="37">
        <v>34.69</v>
      </c>
      <c r="R209" s="39">
        <f t="shared" si="4"/>
        <v>340.27</v>
      </c>
      <c r="S209" s="40">
        <f t="shared" si="4"/>
        <v>400.89</v>
      </c>
    </row>
    <row r="210" spans="2:19" x14ac:dyDescent="0.2">
      <c r="B210" s="36" t="s">
        <v>78</v>
      </c>
      <c r="C210" s="37">
        <v>12</v>
      </c>
      <c r="D210" s="38">
        <v>14.780000000000001</v>
      </c>
      <c r="E210" s="38">
        <v>16.79</v>
      </c>
      <c r="F210" s="38">
        <v>32.230000000000004</v>
      </c>
      <c r="G210" s="38">
        <v>38.580000000000005</v>
      </c>
      <c r="H210" s="49">
        <v>14.07</v>
      </c>
      <c r="I210" s="49">
        <v>16.89</v>
      </c>
      <c r="J210" s="37">
        <v>23.840000000000003</v>
      </c>
      <c r="K210" s="37">
        <v>29.22</v>
      </c>
      <c r="L210" s="37">
        <v>13.65</v>
      </c>
      <c r="M210" s="37">
        <v>16.77</v>
      </c>
      <c r="N210" s="37">
        <v>43.01</v>
      </c>
      <c r="O210" s="37">
        <v>51.75</v>
      </c>
      <c r="P210" s="37">
        <v>16.43</v>
      </c>
      <c r="Q210" s="37">
        <v>19.77</v>
      </c>
      <c r="R210" s="39">
        <f t="shared" si="4"/>
        <v>158.01000000000002</v>
      </c>
      <c r="S210" s="40">
        <f t="shared" si="4"/>
        <v>189.77</v>
      </c>
    </row>
    <row r="211" spans="2:19" x14ac:dyDescent="0.2">
      <c r="B211" s="36" t="s">
        <v>79</v>
      </c>
      <c r="C211" s="37">
        <v>1</v>
      </c>
      <c r="D211" s="38">
        <v>10.23</v>
      </c>
      <c r="E211" s="38">
        <v>12.100000000000001</v>
      </c>
      <c r="F211" s="38">
        <v>30.36</v>
      </c>
      <c r="G211" s="38">
        <v>35.869999999999997</v>
      </c>
      <c r="H211" s="49">
        <v>13.42</v>
      </c>
      <c r="I211" s="49">
        <v>15.85</v>
      </c>
      <c r="J211" s="37">
        <v>21.42</v>
      </c>
      <c r="K211" s="37">
        <v>26.75</v>
      </c>
      <c r="L211" s="37">
        <v>12.24</v>
      </c>
      <c r="M211" s="37">
        <v>15.33</v>
      </c>
      <c r="N211" s="37">
        <v>28.880000000000003</v>
      </c>
      <c r="O211" s="37">
        <v>37.04</v>
      </c>
      <c r="P211" s="37">
        <v>10.93</v>
      </c>
      <c r="Q211" s="37">
        <v>14.030000000000001</v>
      </c>
      <c r="R211" s="39">
        <f t="shared" si="4"/>
        <v>127.48000000000002</v>
      </c>
      <c r="S211" s="40">
        <f t="shared" si="4"/>
        <v>156.97</v>
      </c>
    </row>
    <row r="212" spans="2:19" x14ac:dyDescent="0.2">
      <c r="B212" s="36" t="s">
        <v>79</v>
      </c>
      <c r="C212" s="37">
        <v>2</v>
      </c>
      <c r="D212" s="38">
        <v>7.1400000000000006</v>
      </c>
      <c r="E212" s="38">
        <v>8.41</v>
      </c>
      <c r="F212" s="38">
        <v>19.11</v>
      </c>
      <c r="G212" s="38">
        <v>23.98</v>
      </c>
      <c r="H212" s="49">
        <v>8.4199999999999982</v>
      </c>
      <c r="I212" s="49">
        <v>10.580000000000002</v>
      </c>
      <c r="J212" s="37">
        <v>13.57</v>
      </c>
      <c r="K212" s="37">
        <v>17.240000000000002</v>
      </c>
      <c r="L212" s="37">
        <v>7.76</v>
      </c>
      <c r="M212" s="37">
        <v>9.870000000000001</v>
      </c>
      <c r="N212" s="37">
        <v>20.090000000000003</v>
      </c>
      <c r="O212" s="37">
        <v>25.64</v>
      </c>
      <c r="P212" s="37">
        <v>7.64</v>
      </c>
      <c r="Q212" s="37">
        <v>9.75</v>
      </c>
      <c r="R212" s="39">
        <f t="shared" si="4"/>
        <v>83.73</v>
      </c>
      <c r="S212" s="40">
        <f t="shared" si="4"/>
        <v>105.47</v>
      </c>
    </row>
    <row r="213" spans="2:19" x14ac:dyDescent="0.2">
      <c r="B213" s="36" t="s">
        <v>79</v>
      </c>
      <c r="C213" s="37">
        <v>3</v>
      </c>
      <c r="D213" s="38">
        <v>7.3599999999999994</v>
      </c>
      <c r="E213" s="38">
        <v>8.68</v>
      </c>
      <c r="F213" s="38">
        <v>27.92</v>
      </c>
      <c r="G213" s="38">
        <v>35.86</v>
      </c>
      <c r="H213" s="49">
        <v>12.42</v>
      </c>
      <c r="I213" s="49">
        <v>16.010000000000002</v>
      </c>
      <c r="J213" s="37">
        <v>18.450000000000003</v>
      </c>
      <c r="K213" s="37">
        <v>23.14</v>
      </c>
      <c r="L213" s="37">
        <v>10.5</v>
      </c>
      <c r="M213" s="37">
        <v>13.129999999999999</v>
      </c>
      <c r="N213" s="37">
        <v>20.900000000000002</v>
      </c>
      <c r="O213" s="37">
        <v>26.75</v>
      </c>
      <c r="P213" s="37">
        <v>7.879999999999999</v>
      </c>
      <c r="Q213" s="37">
        <v>10.08</v>
      </c>
      <c r="R213" s="39">
        <f t="shared" si="4"/>
        <v>105.43</v>
      </c>
      <c r="S213" s="40">
        <f t="shared" si="4"/>
        <v>133.65</v>
      </c>
    </row>
    <row r="214" spans="2:19" x14ac:dyDescent="0.2">
      <c r="B214" s="36" t="s">
        <v>79</v>
      </c>
      <c r="C214" s="37">
        <v>4</v>
      </c>
      <c r="D214" s="38">
        <v>6.13</v>
      </c>
      <c r="E214" s="38">
        <v>7.35</v>
      </c>
      <c r="F214" s="38">
        <v>20.060000000000002</v>
      </c>
      <c r="G214" s="38">
        <v>25.15</v>
      </c>
      <c r="H214" s="49">
        <v>8.879999999999999</v>
      </c>
      <c r="I214" s="49">
        <v>11.16</v>
      </c>
      <c r="J214" s="37">
        <v>16.060000000000002</v>
      </c>
      <c r="K214" s="37">
        <v>19.73</v>
      </c>
      <c r="L214" s="37">
        <v>9.2200000000000006</v>
      </c>
      <c r="M214" s="37">
        <v>11.33</v>
      </c>
      <c r="N214" s="37">
        <v>17.329999999999998</v>
      </c>
      <c r="O214" s="37">
        <v>22.759999999999998</v>
      </c>
      <c r="P214" s="37">
        <v>6.51</v>
      </c>
      <c r="Q214" s="37">
        <v>8.56</v>
      </c>
      <c r="R214" s="39">
        <f t="shared" si="4"/>
        <v>84.190000000000012</v>
      </c>
      <c r="S214" s="40">
        <f t="shared" si="4"/>
        <v>106.03999999999999</v>
      </c>
    </row>
    <row r="215" spans="2:19" x14ac:dyDescent="0.2">
      <c r="B215" s="36" t="s">
        <v>79</v>
      </c>
      <c r="C215" s="37">
        <v>5</v>
      </c>
      <c r="D215" s="38">
        <v>9.7999999999999989</v>
      </c>
      <c r="E215" s="38">
        <v>11.91</v>
      </c>
      <c r="F215" s="38">
        <v>34.86</v>
      </c>
      <c r="G215" s="38">
        <v>43.69</v>
      </c>
      <c r="H215" s="49">
        <v>15.5</v>
      </c>
      <c r="I215" s="49">
        <v>19.419999999999998</v>
      </c>
      <c r="J215" s="37">
        <v>22.77</v>
      </c>
      <c r="K215" s="37">
        <v>27.92</v>
      </c>
      <c r="L215" s="37">
        <v>12.94</v>
      </c>
      <c r="M215" s="37">
        <v>15.83</v>
      </c>
      <c r="N215" s="37">
        <v>27.410000000000004</v>
      </c>
      <c r="O215" s="37">
        <v>36.79</v>
      </c>
      <c r="P215" s="37">
        <v>10.35</v>
      </c>
      <c r="Q215" s="37">
        <v>13.929999999999998</v>
      </c>
      <c r="R215" s="39">
        <f t="shared" si="4"/>
        <v>133.63</v>
      </c>
      <c r="S215" s="40">
        <f t="shared" si="4"/>
        <v>169.49</v>
      </c>
    </row>
    <row r="216" spans="2:19" x14ac:dyDescent="0.2">
      <c r="B216" s="36" t="s">
        <v>79</v>
      </c>
      <c r="C216" s="37">
        <v>6</v>
      </c>
      <c r="D216" s="38">
        <v>8.82</v>
      </c>
      <c r="E216" s="38">
        <v>10.23</v>
      </c>
      <c r="F216" s="38">
        <v>38.730000000000004</v>
      </c>
      <c r="G216" s="38">
        <v>48.67</v>
      </c>
      <c r="H216" s="49">
        <v>17.3</v>
      </c>
      <c r="I216" s="49">
        <v>21.77</v>
      </c>
      <c r="J216" s="37">
        <v>21.610000000000003</v>
      </c>
      <c r="K216" s="37">
        <v>26.89</v>
      </c>
      <c r="L216" s="37">
        <v>12.14</v>
      </c>
      <c r="M216" s="37">
        <v>15.09</v>
      </c>
      <c r="N216" s="37">
        <v>25.210000000000004</v>
      </c>
      <c r="O216" s="37">
        <v>31.289999999999996</v>
      </c>
      <c r="P216" s="37">
        <v>9.4899999999999984</v>
      </c>
      <c r="Q216" s="37">
        <v>11.790000000000001</v>
      </c>
      <c r="R216" s="39">
        <f t="shared" si="4"/>
        <v>133.30000000000001</v>
      </c>
      <c r="S216" s="40">
        <f t="shared" si="4"/>
        <v>165.73</v>
      </c>
    </row>
    <row r="217" spans="2:19" x14ac:dyDescent="0.2">
      <c r="B217" s="36" t="s">
        <v>79</v>
      </c>
      <c r="C217" s="37">
        <v>7</v>
      </c>
      <c r="D217" s="38">
        <v>10.83</v>
      </c>
      <c r="E217" s="38">
        <v>12.390000000000002</v>
      </c>
      <c r="F217" s="38">
        <v>32.480000000000004</v>
      </c>
      <c r="G217" s="38">
        <v>44.71</v>
      </c>
      <c r="H217" s="49">
        <v>14.370000000000001</v>
      </c>
      <c r="I217" s="49">
        <v>19.88</v>
      </c>
      <c r="J217" s="37">
        <v>22.66</v>
      </c>
      <c r="K217" s="37">
        <v>28.52</v>
      </c>
      <c r="L217" s="37">
        <v>12.93</v>
      </c>
      <c r="M217" s="37">
        <v>16.190000000000001</v>
      </c>
      <c r="N217" s="37">
        <v>30.85</v>
      </c>
      <c r="O217" s="37">
        <v>37.630000000000003</v>
      </c>
      <c r="P217" s="37">
        <v>11.68</v>
      </c>
      <c r="Q217" s="37">
        <v>14.239999999999998</v>
      </c>
      <c r="R217" s="39">
        <f t="shared" si="4"/>
        <v>135.80000000000001</v>
      </c>
      <c r="S217" s="40">
        <f t="shared" si="4"/>
        <v>173.56</v>
      </c>
    </row>
    <row r="218" spans="2:19" x14ac:dyDescent="0.2">
      <c r="B218" s="36" t="s">
        <v>79</v>
      </c>
      <c r="C218" s="37">
        <v>8</v>
      </c>
      <c r="D218" s="38">
        <v>27.7</v>
      </c>
      <c r="E218" s="38">
        <v>32.160000000000004</v>
      </c>
      <c r="F218" s="38">
        <v>76.929999999999993</v>
      </c>
      <c r="G218" s="38">
        <v>92.740000000000009</v>
      </c>
      <c r="H218" s="49">
        <v>33.93</v>
      </c>
      <c r="I218" s="49">
        <v>40.96</v>
      </c>
      <c r="J218" s="37">
        <v>61.37</v>
      </c>
      <c r="K218" s="37">
        <v>74.52000000000001</v>
      </c>
      <c r="L218" s="37">
        <v>35.28</v>
      </c>
      <c r="M218" s="37">
        <v>42.86</v>
      </c>
      <c r="N218" s="37">
        <v>78.790000000000006</v>
      </c>
      <c r="O218" s="37">
        <v>98.12</v>
      </c>
      <c r="P218" s="37">
        <v>29.77</v>
      </c>
      <c r="Q218" s="37">
        <v>37.11</v>
      </c>
      <c r="R218" s="39">
        <f t="shared" si="4"/>
        <v>343.77</v>
      </c>
      <c r="S218" s="40">
        <f t="shared" si="4"/>
        <v>418.47</v>
      </c>
    </row>
    <row r="219" spans="2:19" x14ac:dyDescent="0.2">
      <c r="B219" s="36" t="s">
        <v>79</v>
      </c>
      <c r="C219" s="37">
        <v>9</v>
      </c>
      <c r="D219" s="38">
        <v>13.17</v>
      </c>
      <c r="E219" s="38">
        <v>15.309999999999999</v>
      </c>
      <c r="F219" s="38">
        <v>29.47</v>
      </c>
      <c r="G219" s="38">
        <v>35.78</v>
      </c>
      <c r="H219" s="49">
        <v>12.88</v>
      </c>
      <c r="I219" s="49">
        <v>15.68</v>
      </c>
      <c r="J219" s="37">
        <v>24.04</v>
      </c>
      <c r="K219" s="37">
        <v>29.270000000000003</v>
      </c>
      <c r="L219" s="37">
        <v>13.85</v>
      </c>
      <c r="M219" s="37">
        <v>16.88</v>
      </c>
      <c r="N219" s="37">
        <v>37.180000000000007</v>
      </c>
      <c r="O219" s="37">
        <v>46.43</v>
      </c>
      <c r="P219" s="37">
        <v>14.14</v>
      </c>
      <c r="Q219" s="37">
        <v>17.66</v>
      </c>
      <c r="R219" s="39">
        <f t="shared" si="4"/>
        <v>144.73000000000002</v>
      </c>
      <c r="S219" s="40">
        <f t="shared" si="4"/>
        <v>177.01000000000002</v>
      </c>
    </row>
    <row r="220" spans="2:19" x14ac:dyDescent="0.2">
      <c r="B220" s="36" t="s">
        <v>79</v>
      </c>
      <c r="C220" s="37">
        <v>10</v>
      </c>
      <c r="D220" s="38">
        <v>9.8999999999999986</v>
      </c>
      <c r="E220" s="38">
        <v>11.77</v>
      </c>
      <c r="F220" s="38">
        <v>31.790000000000003</v>
      </c>
      <c r="G220" s="38">
        <v>39.680000000000007</v>
      </c>
      <c r="H220" s="49">
        <v>14.09</v>
      </c>
      <c r="I220" s="49">
        <v>17.61</v>
      </c>
      <c r="J220" s="37">
        <v>22.05</v>
      </c>
      <c r="K220" s="37">
        <v>27.03</v>
      </c>
      <c r="L220" s="37">
        <v>12.580000000000002</v>
      </c>
      <c r="M220" s="37">
        <v>15.399999999999999</v>
      </c>
      <c r="N220" s="37">
        <v>27.96</v>
      </c>
      <c r="O220" s="37">
        <v>36.089999999999996</v>
      </c>
      <c r="P220" s="37">
        <v>10.559999999999999</v>
      </c>
      <c r="Q220" s="37">
        <v>13.66</v>
      </c>
      <c r="R220" s="39">
        <f t="shared" si="4"/>
        <v>128.93</v>
      </c>
      <c r="S220" s="40">
        <f t="shared" si="4"/>
        <v>161.24</v>
      </c>
    </row>
    <row r="221" spans="2:19" x14ac:dyDescent="0.2">
      <c r="B221" s="36" t="s">
        <v>80</v>
      </c>
      <c r="C221" s="37">
        <v>1</v>
      </c>
      <c r="D221" s="38">
        <v>7.0600000000000005</v>
      </c>
      <c r="E221" s="38">
        <v>10.11</v>
      </c>
      <c r="F221" s="38">
        <v>35.340000000000003</v>
      </c>
      <c r="G221" s="38">
        <v>42.169999999999995</v>
      </c>
      <c r="H221" s="49">
        <v>15.82</v>
      </c>
      <c r="I221" s="49">
        <v>18.809999999999999</v>
      </c>
      <c r="J221" s="37">
        <v>23.130000000000003</v>
      </c>
      <c r="K221" s="37">
        <v>29.57</v>
      </c>
      <c r="L221" s="37">
        <v>13.129999999999999</v>
      </c>
      <c r="M221" s="37">
        <v>16.88</v>
      </c>
      <c r="N221" s="37">
        <v>17.47</v>
      </c>
      <c r="O221" s="37">
        <v>30.59</v>
      </c>
      <c r="P221" s="37">
        <v>6.4399999999999995</v>
      </c>
      <c r="Q221" s="37">
        <v>11.45</v>
      </c>
      <c r="R221" s="39">
        <f t="shared" si="4"/>
        <v>118.39</v>
      </c>
      <c r="S221" s="40">
        <f t="shared" si="4"/>
        <v>159.57999999999998</v>
      </c>
    </row>
    <row r="222" spans="2:19" x14ac:dyDescent="0.2">
      <c r="B222" s="36" t="s">
        <v>80</v>
      </c>
      <c r="C222" s="37">
        <v>2</v>
      </c>
      <c r="D222" s="38">
        <v>10.45</v>
      </c>
      <c r="E222" s="38">
        <v>13.07</v>
      </c>
      <c r="F222" s="38">
        <v>27.740000000000002</v>
      </c>
      <c r="G222" s="38">
        <v>33.419999999999995</v>
      </c>
      <c r="H222" s="49">
        <v>12.219999999999999</v>
      </c>
      <c r="I222" s="49">
        <v>14.7</v>
      </c>
      <c r="J222" s="37">
        <v>19.599999999999998</v>
      </c>
      <c r="K222" s="37">
        <v>24.21</v>
      </c>
      <c r="L222" s="37">
        <v>11.190000000000001</v>
      </c>
      <c r="M222" s="37">
        <v>13.86</v>
      </c>
      <c r="N222" s="37">
        <v>26.689999999999998</v>
      </c>
      <c r="O222" s="37">
        <v>37.589999999999996</v>
      </c>
      <c r="P222" s="37">
        <v>10.110000000000001</v>
      </c>
      <c r="Q222" s="37">
        <v>14.290000000000001</v>
      </c>
      <c r="R222" s="39">
        <f t="shared" si="4"/>
        <v>117.99999999999999</v>
      </c>
      <c r="S222" s="40">
        <f t="shared" si="4"/>
        <v>151.13999999999999</v>
      </c>
    </row>
    <row r="223" spans="2:19" x14ac:dyDescent="0.2">
      <c r="B223" s="36" t="s">
        <v>80</v>
      </c>
      <c r="C223" s="37">
        <v>3</v>
      </c>
      <c r="D223" s="38">
        <v>13.339999999999998</v>
      </c>
      <c r="E223" s="38">
        <v>16.5</v>
      </c>
      <c r="F223" s="38">
        <v>31.940000000000005</v>
      </c>
      <c r="G223" s="38">
        <v>38.67</v>
      </c>
      <c r="H223" s="49">
        <v>14.020000000000001</v>
      </c>
      <c r="I223" s="49">
        <v>16.95</v>
      </c>
      <c r="J223" s="37">
        <v>25.77</v>
      </c>
      <c r="K223" s="37">
        <v>32</v>
      </c>
      <c r="L223" s="37">
        <v>14.83</v>
      </c>
      <c r="M223" s="37">
        <v>18.43</v>
      </c>
      <c r="N223" s="37">
        <v>34.28</v>
      </c>
      <c r="O223" s="37">
        <v>47.34</v>
      </c>
      <c r="P223" s="37">
        <v>12.97</v>
      </c>
      <c r="Q223" s="37">
        <v>17.98</v>
      </c>
      <c r="R223" s="39">
        <f t="shared" si="4"/>
        <v>147.15</v>
      </c>
      <c r="S223" s="40">
        <f t="shared" si="4"/>
        <v>187.87</v>
      </c>
    </row>
    <row r="224" spans="2:19" x14ac:dyDescent="0.2">
      <c r="B224" s="36" t="s">
        <v>80</v>
      </c>
      <c r="C224" s="37">
        <v>4</v>
      </c>
      <c r="D224" s="38">
        <v>7.07</v>
      </c>
      <c r="E224" s="38">
        <v>8.870000000000001</v>
      </c>
      <c r="F224" s="38">
        <v>24.62</v>
      </c>
      <c r="G224" s="38">
        <v>29.99</v>
      </c>
      <c r="H224" s="49">
        <v>10.94</v>
      </c>
      <c r="I224" s="49">
        <v>13.309999999999999</v>
      </c>
      <c r="J224" s="37">
        <v>14.920000000000002</v>
      </c>
      <c r="K224" s="37">
        <v>18.489999999999998</v>
      </c>
      <c r="L224" s="37">
        <v>8.4600000000000009</v>
      </c>
      <c r="M224" s="37">
        <v>10.459999999999999</v>
      </c>
      <c r="N224" s="37">
        <v>18.170000000000002</v>
      </c>
      <c r="O224" s="37">
        <v>25.57</v>
      </c>
      <c r="P224" s="37">
        <v>6.86</v>
      </c>
      <c r="Q224" s="37">
        <v>9.68</v>
      </c>
      <c r="R224" s="39">
        <f t="shared" si="4"/>
        <v>91.04</v>
      </c>
      <c r="S224" s="40">
        <f t="shared" si="4"/>
        <v>116.37</v>
      </c>
    </row>
    <row r="225" spans="2:20" x14ac:dyDescent="0.2">
      <c r="B225" s="36" t="s">
        <v>80</v>
      </c>
      <c r="C225" s="37">
        <v>5</v>
      </c>
      <c r="D225" s="38">
        <v>12.56</v>
      </c>
      <c r="E225" s="38">
        <v>15.719999999999999</v>
      </c>
      <c r="F225" s="38">
        <v>31.429999999999996</v>
      </c>
      <c r="G225" s="38">
        <v>37.550000000000004</v>
      </c>
      <c r="H225" s="49">
        <v>13.809999999999999</v>
      </c>
      <c r="I225" s="49">
        <v>16.470000000000002</v>
      </c>
      <c r="J225" s="37">
        <v>26.14</v>
      </c>
      <c r="K225" s="37">
        <v>33.270000000000003</v>
      </c>
      <c r="L225" s="37">
        <v>15.059999999999999</v>
      </c>
      <c r="M225" s="37">
        <v>19.23</v>
      </c>
      <c r="N225" s="37">
        <v>32.199999999999996</v>
      </c>
      <c r="O225" s="37">
        <v>45.44</v>
      </c>
      <c r="P225" s="37">
        <v>12.149999999999999</v>
      </c>
      <c r="Q225" s="37">
        <v>17.21</v>
      </c>
      <c r="R225" s="39">
        <f t="shared" si="4"/>
        <v>143.35</v>
      </c>
      <c r="S225" s="40">
        <f t="shared" si="4"/>
        <v>184.89000000000001</v>
      </c>
    </row>
    <row r="226" spans="2:20" x14ac:dyDescent="0.2">
      <c r="B226" s="36" t="s">
        <v>80</v>
      </c>
      <c r="C226" s="37">
        <v>6</v>
      </c>
      <c r="D226" s="38">
        <v>13.579999999999998</v>
      </c>
      <c r="E226" s="38">
        <v>16.209999999999997</v>
      </c>
      <c r="F226" s="38">
        <v>43.319999999999993</v>
      </c>
      <c r="G226" s="38">
        <v>52.709999999999994</v>
      </c>
      <c r="H226" s="49">
        <v>19.2</v>
      </c>
      <c r="I226" s="49">
        <v>23.37</v>
      </c>
      <c r="J226" s="37">
        <v>33.53</v>
      </c>
      <c r="K226" s="37">
        <v>40.840000000000003</v>
      </c>
      <c r="L226" s="37">
        <v>19.25</v>
      </c>
      <c r="M226" s="37">
        <v>23.45</v>
      </c>
      <c r="N226" s="37">
        <v>35.739999999999995</v>
      </c>
      <c r="O226" s="37">
        <v>46.49</v>
      </c>
      <c r="P226" s="37">
        <v>13.399999999999999</v>
      </c>
      <c r="Q226" s="37">
        <v>17.48</v>
      </c>
      <c r="R226" s="39">
        <f t="shared" si="4"/>
        <v>178.02</v>
      </c>
      <c r="S226" s="40">
        <f t="shared" si="4"/>
        <v>220.54999999999998</v>
      </c>
    </row>
    <row r="227" spans="2:20" x14ac:dyDescent="0.2">
      <c r="B227" s="36" t="s">
        <v>80</v>
      </c>
      <c r="C227" s="37">
        <v>7</v>
      </c>
      <c r="D227" s="38">
        <v>11.120000000000001</v>
      </c>
      <c r="E227" s="38">
        <v>14.24</v>
      </c>
      <c r="F227" s="38">
        <v>32.4</v>
      </c>
      <c r="G227" s="38">
        <v>39.24</v>
      </c>
      <c r="H227" s="49">
        <v>14.32</v>
      </c>
      <c r="I227" s="49">
        <v>17.3</v>
      </c>
      <c r="J227" s="37">
        <v>25.65</v>
      </c>
      <c r="K227" s="37">
        <v>31.889999999999997</v>
      </c>
      <c r="L227" s="37">
        <v>14.73</v>
      </c>
      <c r="M227" s="37">
        <v>18.36</v>
      </c>
      <c r="N227" s="37">
        <v>28.39</v>
      </c>
      <c r="O227" s="37">
        <v>41.42</v>
      </c>
      <c r="P227" s="37">
        <v>10.66</v>
      </c>
      <c r="Q227" s="37">
        <v>15.66</v>
      </c>
      <c r="R227" s="39">
        <f t="shared" si="4"/>
        <v>137.27000000000001</v>
      </c>
      <c r="S227" s="40">
        <f t="shared" si="4"/>
        <v>178.10999999999999</v>
      </c>
    </row>
    <row r="228" spans="2:20" x14ac:dyDescent="0.2">
      <c r="B228" s="36" t="s">
        <v>80</v>
      </c>
      <c r="C228" s="37">
        <v>8</v>
      </c>
      <c r="D228" s="38">
        <v>10.010000000000002</v>
      </c>
      <c r="E228" s="38">
        <v>12.18</v>
      </c>
      <c r="F228" s="38">
        <v>29.95</v>
      </c>
      <c r="G228" s="38">
        <v>36.47</v>
      </c>
      <c r="H228" s="49">
        <v>13.249999999999998</v>
      </c>
      <c r="I228" s="49">
        <v>16.12</v>
      </c>
      <c r="J228" s="37">
        <v>23.169999999999998</v>
      </c>
      <c r="K228" s="37">
        <v>28.72</v>
      </c>
      <c r="L228" s="37">
        <v>13.31</v>
      </c>
      <c r="M228" s="37">
        <v>16.5</v>
      </c>
      <c r="N228" s="37">
        <v>26.050000000000004</v>
      </c>
      <c r="O228" s="37">
        <v>35.049999999999997</v>
      </c>
      <c r="P228" s="37">
        <v>9.7799999999999994</v>
      </c>
      <c r="Q228" s="37">
        <v>13.209999999999999</v>
      </c>
      <c r="R228" s="39">
        <f t="shared" si="4"/>
        <v>125.52000000000001</v>
      </c>
      <c r="S228" s="40">
        <f t="shared" si="4"/>
        <v>158.25</v>
      </c>
    </row>
    <row r="229" spans="2:20" x14ac:dyDescent="0.2">
      <c r="B229" s="36" t="s">
        <v>80</v>
      </c>
      <c r="C229" s="37">
        <v>9</v>
      </c>
      <c r="D229" s="38">
        <v>17.720000000000002</v>
      </c>
      <c r="E229" s="38">
        <v>21.35</v>
      </c>
      <c r="F229" s="38">
        <v>45.2</v>
      </c>
      <c r="G229" s="38">
        <v>53.35</v>
      </c>
      <c r="H229" s="49">
        <v>19.88</v>
      </c>
      <c r="I229" s="49">
        <v>23.44</v>
      </c>
      <c r="J229" s="37">
        <v>35.870000000000005</v>
      </c>
      <c r="K229" s="37">
        <v>44.61</v>
      </c>
      <c r="L229" s="37">
        <v>20.630000000000003</v>
      </c>
      <c r="M229" s="37">
        <v>25.720000000000002</v>
      </c>
      <c r="N229" s="37">
        <v>46.040000000000006</v>
      </c>
      <c r="O229" s="37">
        <v>60.97</v>
      </c>
      <c r="P229" s="37">
        <v>17.39</v>
      </c>
      <c r="Q229" s="37">
        <v>23.08</v>
      </c>
      <c r="R229" s="39">
        <f t="shared" si="4"/>
        <v>202.73000000000002</v>
      </c>
      <c r="S229" s="40">
        <f t="shared" si="4"/>
        <v>252.51999999999998</v>
      </c>
    </row>
    <row r="230" spans="2:20" x14ac:dyDescent="0.2">
      <c r="B230" s="36" t="s">
        <v>80</v>
      </c>
      <c r="C230" s="37">
        <v>10</v>
      </c>
      <c r="D230" s="38">
        <v>14.180000000000001</v>
      </c>
      <c r="E230" s="38">
        <v>16.53</v>
      </c>
      <c r="F230" s="38">
        <v>36.010000000000005</v>
      </c>
      <c r="G230" s="38">
        <v>42.749999999999993</v>
      </c>
      <c r="H230" s="49">
        <v>15.84</v>
      </c>
      <c r="I230" s="49">
        <v>18.809999999999999</v>
      </c>
      <c r="J230" s="37">
        <v>29.849999999999998</v>
      </c>
      <c r="K230" s="37">
        <v>35.799999999999997</v>
      </c>
      <c r="L230" s="37">
        <v>17.2</v>
      </c>
      <c r="M230" s="37">
        <v>20.65</v>
      </c>
      <c r="N230" s="37">
        <v>37.410000000000004</v>
      </c>
      <c r="O230" s="37">
        <v>46.789999999999992</v>
      </c>
      <c r="P230" s="37">
        <v>14.120000000000001</v>
      </c>
      <c r="Q230" s="37">
        <v>17.700000000000003</v>
      </c>
      <c r="R230" s="39">
        <f t="shared" si="4"/>
        <v>164.61</v>
      </c>
      <c r="S230" s="40">
        <f t="shared" si="4"/>
        <v>199.02999999999997</v>
      </c>
    </row>
    <row r="231" spans="2:20" x14ac:dyDescent="0.2">
      <c r="B231" s="36" t="s">
        <v>80</v>
      </c>
      <c r="C231" s="37">
        <v>11</v>
      </c>
      <c r="D231" s="38">
        <v>5.8100000000000005</v>
      </c>
      <c r="E231" s="38">
        <v>7.1400000000000006</v>
      </c>
      <c r="F231" s="38">
        <v>7.4999999999999991</v>
      </c>
      <c r="G231" s="38">
        <v>10.55</v>
      </c>
      <c r="H231" s="49">
        <v>3.1799999999999997</v>
      </c>
      <c r="I231" s="49">
        <v>4.5199999999999996</v>
      </c>
      <c r="J231" s="37">
        <v>10.7</v>
      </c>
      <c r="K231" s="37">
        <v>14.110000000000001</v>
      </c>
      <c r="L231" s="37">
        <v>6.3000000000000007</v>
      </c>
      <c r="M231" s="37">
        <v>8.2899999999999991</v>
      </c>
      <c r="N231" s="37">
        <v>14.929999999999998</v>
      </c>
      <c r="O231" s="37">
        <v>20.499999999999996</v>
      </c>
      <c r="P231" s="37">
        <v>5.65</v>
      </c>
      <c r="Q231" s="37">
        <v>7.78</v>
      </c>
      <c r="R231" s="39">
        <f t="shared" si="4"/>
        <v>54.069999999999993</v>
      </c>
      <c r="S231" s="40">
        <f t="shared" si="4"/>
        <v>72.89</v>
      </c>
    </row>
    <row r="232" spans="2:20" x14ac:dyDescent="0.2">
      <c r="B232" s="36" t="s">
        <v>80</v>
      </c>
      <c r="C232" s="37">
        <v>12</v>
      </c>
      <c r="D232" s="38">
        <v>27.78</v>
      </c>
      <c r="E232" s="38">
        <v>33.049999999999997</v>
      </c>
      <c r="F232" s="38">
        <v>77.109999999999985</v>
      </c>
      <c r="G232" s="38">
        <v>91.83</v>
      </c>
      <c r="H232" s="49">
        <v>34.020000000000003</v>
      </c>
      <c r="I232" s="49">
        <v>40.5</v>
      </c>
      <c r="J232" s="37">
        <v>63.070000000000007</v>
      </c>
      <c r="K232" s="37">
        <v>77.27</v>
      </c>
      <c r="L232" s="37">
        <v>36.31</v>
      </c>
      <c r="M232" s="37">
        <v>44.559999999999995</v>
      </c>
      <c r="N232" s="37">
        <v>72.920000000000016</v>
      </c>
      <c r="O232" s="37">
        <v>94.470000000000013</v>
      </c>
      <c r="P232" s="37">
        <v>27.43</v>
      </c>
      <c r="Q232" s="37">
        <v>35.619999999999997</v>
      </c>
      <c r="R232" s="39">
        <f t="shared" si="4"/>
        <v>338.64000000000004</v>
      </c>
      <c r="S232" s="40">
        <f t="shared" si="4"/>
        <v>417.3</v>
      </c>
    </row>
    <row r="233" spans="2:20" x14ac:dyDescent="0.2">
      <c r="B233" s="36" t="s">
        <v>80</v>
      </c>
      <c r="C233" s="37">
        <v>13</v>
      </c>
      <c r="D233" s="38">
        <v>10.1</v>
      </c>
      <c r="E233" s="38">
        <v>12.7</v>
      </c>
      <c r="F233" s="38">
        <v>31.96</v>
      </c>
      <c r="G233" s="38">
        <v>40.14</v>
      </c>
      <c r="H233" s="49">
        <v>14.18</v>
      </c>
      <c r="I233" s="49">
        <v>17.78</v>
      </c>
      <c r="J233" s="37">
        <v>25.889999999999997</v>
      </c>
      <c r="K233" s="37">
        <v>31.12</v>
      </c>
      <c r="L233" s="37">
        <v>14.899999999999999</v>
      </c>
      <c r="M233" s="37">
        <v>17.87</v>
      </c>
      <c r="N233" s="37">
        <v>26.1</v>
      </c>
      <c r="O233" s="37">
        <v>36.93</v>
      </c>
      <c r="P233" s="37">
        <v>9.75</v>
      </c>
      <c r="Q233" s="37">
        <v>13.909999999999998</v>
      </c>
      <c r="R233" s="39">
        <f t="shared" si="4"/>
        <v>132.88</v>
      </c>
      <c r="S233" s="40">
        <f t="shared" si="4"/>
        <v>170.45000000000002</v>
      </c>
      <c r="T233" s="54"/>
    </row>
    <row r="234" spans="2:20" x14ac:dyDescent="0.2">
      <c r="B234" s="36" t="s">
        <v>80</v>
      </c>
      <c r="C234" s="37">
        <v>14</v>
      </c>
      <c r="D234" s="38">
        <v>9.6300000000000008</v>
      </c>
      <c r="E234" s="38">
        <v>11.95</v>
      </c>
      <c r="F234" s="38">
        <v>31.700000000000003</v>
      </c>
      <c r="G234" s="38">
        <v>38.380000000000003</v>
      </c>
      <c r="H234" s="49">
        <v>14.07</v>
      </c>
      <c r="I234" s="49">
        <v>17</v>
      </c>
      <c r="J234" s="37">
        <v>21.6</v>
      </c>
      <c r="K234" s="37">
        <v>27.38</v>
      </c>
      <c r="L234" s="37">
        <v>12.32</v>
      </c>
      <c r="M234" s="37">
        <v>15.649999999999999</v>
      </c>
      <c r="N234" s="37">
        <v>24.86</v>
      </c>
      <c r="O234" s="37">
        <v>34.520000000000003</v>
      </c>
      <c r="P234" s="37">
        <v>9.35</v>
      </c>
      <c r="Q234" s="37">
        <v>13.03</v>
      </c>
      <c r="R234" s="39">
        <f t="shared" si="4"/>
        <v>123.52999999999999</v>
      </c>
      <c r="S234" s="40">
        <f t="shared" si="4"/>
        <v>157.91</v>
      </c>
      <c r="T234" s="54"/>
    </row>
    <row r="235" spans="2:20" x14ac:dyDescent="0.2">
      <c r="B235" s="36" t="s">
        <v>80</v>
      </c>
      <c r="C235" s="37">
        <v>15</v>
      </c>
      <c r="D235" s="38">
        <v>14.100000000000001</v>
      </c>
      <c r="E235" s="38">
        <v>16.89</v>
      </c>
      <c r="F235" s="38">
        <v>36.39</v>
      </c>
      <c r="G235" s="38">
        <v>43.67</v>
      </c>
      <c r="H235" s="49">
        <v>16.010000000000002</v>
      </c>
      <c r="I235" s="49">
        <v>19.209999999999997</v>
      </c>
      <c r="J235" s="37">
        <v>29.17</v>
      </c>
      <c r="K235" s="37">
        <v>36.010000000000005</v>
      </c>
      <c r="L235" s="37">
        <v>16.77</v>
      </c>
      <c r="M235" s="37">
        <v>20.74</v>
      </c>
      <c r="N235" s="37">
        <v>36.770000000000003</v>
      </c>
      <c r="O235" s="37">
        <v>48.18</v>
      </c>
      <c r="P235" s="37">
        <v>13.889999999999999</v>
      </c>
      <c r="Q235" s="37">
        <v>18.240000000000002</v>
      </c>
      <c r="R235" s="39">
        <f t="shared" si="4"/>
        <v>163.1</v>
      </c>
      <c r="S235" s="40">
        <f t="shared" si="4"/>
        <v>202.94000000000003</v>
      </c>
      <c r="T235" s="54"/>
    </row>
    <row r="236" spans="2:20" x14ac:dyDescent="0.2">
      <c r="B236" s="36" t="s">
        <v>81</v>
      </c>
      <c r="C236" s="37">
        <v>1</v>
      </c>
      <c r="D236" s="38">
        <v>10.76</v>
      </c>
      <c r="E236" s="38">
        <v>12.629999999999999</v>
      </c>
      <c r="F236" s="38">
        <v>30.750000000000004</v>
      </c>
      <c r="G236" s="38">
        <v>37.11</v>
      </c>
      <c r="H236" s="49">
        <v>13.57</v>
      </c>
      <c r="I236" s="49">
        <v>16.41</v>
      </c>
      <c r="J236" s="37">
        <v>20.49</v>
      </c>
      <c r="K236" s="37">
        <v>26.279999999999998</v>
      </c>
      <c r="L236" s="37">
        <v>11.67</v>
      </c>
      <c r="M236" s="37">
        <v>15</v>
      </c>
      <c r="N236" s="37">
        <v>29.39</v>
      </c>
      <c r="O236" s="37">
        <v>37.31</v>
      </c>
      <c r="P236" s="37">
        <v>11.149999999999999</v>
      </c>
      <c r="Q236" s="37">
        <v>14.15</v>
      </c>
      <c r="R236" s="39">
        <f t="shared" si="4"/>
        <v>127.78</v>
      </c>
      <c r="S236" s="40">
        <f t="shared" si="4"/>
        <v>158.89000000000001</v>
      </c>
      <c r="T236" s="54"/>
    </row>
    <row r="237" spans="2:20" x14ac:dyDescent="0.2">
      <c r="B237" s="36" t="s">
        <v>81</v>
      </c>
      <c r="C237" s="37">
        <v>2</v>
      </c>
      <c r="D237" s="38">
        <v>10.71</v>
      </c>
      <c r="E237" s="38">
        <v>12.410000000000002</v>
      </c>
      <c r="F237" s="38">
        <v>29.18</v>
      </c>
      <c r="G237" s="38">
        <v>35.589999999999996</v>
      </c>
      <c r="H237" s="49">
        <v>12.870000000000001</v>
      </c>
      <c r="I237" s="49">
        <v>15.719999999999999</v>
      </c>
      <c r="J237" s="37">
        <v>22.66</v>
      </c>
      <c r="K237" s="37">
        <v>28.169999999999998</v>
      </c>
      <c r="L237" s="37">
        <v>13.010000000000002</v>
      </c>
      <c r="M237" s="37">
        <v>16.2</v>
      </c>
      <c r="N237" s="37">
        <v>29.5</v>
      </c>
      <c r="O237" s="37">
        <v>36.61</v>
      </c>
      <c r="P237" s="37">
        <v>11.149999999999999</v>
      </c>
      <c r="Q237" s="37">
        <v>13.84</v>
      </c>
      <c r="R237" s="39">
        <f t="shared" si="4"/>
        <v>129.08000000000001</v>
      </c>
      <c r="S237" s="40">
        <f t="shared" si="4"/>
        <v>158.54</v>
      </c>
      <c r="T237" s="54"/>
    </row>
    <row r="238" spans="2:20" x14ac:dyDescent="0.2">
      <c r="B238" s="36" t="s">
        <v>81</v>
      </c>
      <c r="C238" s="37">
        <v>3</v>
      </c>
      <c r="D238" s="38">
        <v>24.150000000000002</v>
      </c>
      <c r="E238" s="38">
        <v>28.39</v>
      </c>
      <c r="F238" s="38">
        <v>56.309999999999995</v>
      </c>
      <c r="G238" s="38">
        <v>66.179999999999993</v>
      </c>
      <c r="H238" s="49">
        <v>24.689999999999998</v>
      </c>
      <c r="I238" s="49">
        <v>28.999999999999996</v>
      </c>
      <c r="J238" s="37">
        <v>44.19</v>
      </c>
      <c r="K238" s="37">
        <v>54.09</v>
      </c>
      <c r="L238" s="37">
        <v>25.41</v>
      </c>
      <c r="M238" s="37">
        <v>31.140000000000004</v>
      </c>
      <c r="N238" s="37">
        <v>65.81</v>
      </c>
      <c r="O238" s="37">
        <v>83.710000000000008</v>
      </c>
      <c r="P238" s="37">
        <v>24.990000000000002</v>
      </c>
      <c r="Q238" s="37">
        <v>31.839999999999996</v>
      </c>
      <c r="R238" s="39">
        <f t="shared" si="4"/>
        <v>265.54999999999995</v>
      </c>
      <c r="S238" s="40">
        <f t="shared" si="4"/>
        <v>324.34999999999997</v>
      </c>
      <c r="T238" s="54"/>
    </row>
    <row r="239" spans="2:20" x14ac:dyDescent="0.2">
      <c r="B239" s="36" t="s">
        <v>81</v>
      </c>
      <c r="C239" s="37">
        <v>4</v>
      </c>
      <c r="D239" s="38">
        <v>19.45</v>
      </c>
      <c r="E239" s="38">
        <v>22.83</v>
      </c>
      <c r="F239" s="38">
        <v>45.86</v>
      </c>
      <c r="G239" s="38">
        <v>54.459999999999994</v>
      </c>
      <c r="H239" s="49">
        <v>20.11</v>
      </c>
      <c r="I239" s="49">
        <v>23.880000000000003</v>
      </c>
      <c r="J239" s="37">
        <v>37.869999999999997</v>
      </c>
      <c r="K239" s="37">
        <v>46.83</v>
      </c>
      <c r="L239" s="37">
        <v>21.83</v>
      </c>
      <c r="M239" s="37">
        <v>27.03</v>
      </c>
      <c r="N239" s="37">
        <v>53.19</v>
      </c>
      <c r="O239" s="37">
        <v>67.42</v>
      </c>
      <c r="P239" s="37">
        <v>20.170000000000002</v>
      </c>
      <c r="Q239" s="37">
        <v>25.58</v>
      </c>
      <c r="R239" s="39">
        <f t="shared" si="4"/>
        <v>218.48000000000002</v>
      </c>
      <c r="S239" s="40">
        <f t="shared" si="4"/>
        <v>268.02999999999997</v>
      </c>
      <c r="T239" s="54"/>
    </row>
    <row r="240" spans="2:20" x14ac:dyDescent="0.2">
      <c r="B240" s="36" t="s">
        <v>81</v>
      </c>
      <c r="C240" s="37">
        <v>5</v>
      </c>
      <c r="D240" s="38">
        <v>12.67</v>
      </c>
      <c r="E240" s="38">
        <v>14.93</v>
      </c>
      <c r="F240" s="38">
        <v>26.879999999999995</v>
      </c>
      <c r="G240" s="38">
        <v>31.930000000000007</v>
      </c>
      <c r="H240" s="49">
        <v>11.73</v>
      </c>
      <c r="I240" s="49">
        <v>13.940000000000001</v>
      </c>
      <c r="J240" s="37">
        <v>22.81</v>
      </c>
      <c r="K240" s="37">
        <v>28.880000000000006</v>
      </c>
      <c r="L240" s="37">
        <v>13.160000000000002</v>
      </c>
      <c r="M240" s="37">
        <v>16.709999999999997</v>
      </c>
      <c r="N240" s="37">
        <v>34.49</v>
      </c>
      <c r="O240" s="37">
        <v>44.120000000000005</v>
      </c>
      <c r="P240" s="37">
        <v>13.100000000000001</v>
      </c>
      <c r="Q240" s="37">
        <v>16.77</v>
      </c>
      <c r="R240" s="39">
        <f t="shared" si="4"/>
        <v>134.84</v>
      </c>
      <c r="S240" s="40">
        <f t="shared" si="4"/>
        <v>167.28000000000003</v>
      </c>
      <c r="T240" s="54"/>
    </row>
    <row r="241" spans="2:31" s="53" customFormat="1" x14ac:dyDescent="0.2">
      <c r="B241" s="48" t="s">
        <v>82</v>
      </c>
      <c r="C241" s="49">
        <v>1</v>
      </c>
      <c r="D241" s="50">
        <v>18.45</v>
      </c>
      <c r="E241" s="50">
        <v>21.099999999999998</v>
      </c>
      <c r="F241" s="50">
        <v>51.25</v>
      </c>
      <c r="G241" s="50">
        <v>60.01</v>
      </c>
      <c r="H241" s="49">
        <v>22.599999999999998</v>
      </c>
      <c r="I241" s="49">
        <v>26.49</v>
      </c>
      <c r="J241" s="49">
        <v>40.770000000000003</v>
      </c>
      <c r="K241" s="49">
        <v>49.47</v>
      </c>
      <c r="L241" s="49">
        <v>23.44</v>
      </c>
      <c r="M241" s="49">
        <v>28.490000000000002</v>
      </c>
      <c r="N241" s="49">
        <v>50.209999999999994</v>
      </c>
      <c r="O241" s="49">
        <v>61.09</v>
      </c>
      <c r="P241" s="49">
        <v>18.939999999999998</v>
      </c>
      <c r="Q241" s="49">
        <v>23.049999999999997</v>
      </c>
      <c r="R241" s="51">
        <f t="shared" si="4"/>
        <v>225.65999999999997</v>
      </c>
      <c r="S241" s="52">
        <f t="shared" si="4"/>
        <v>269.7</v>
      </c>
      <c r="T241" s="54"/>
      <c r="U241"/>
      <c r="V241"/>
      <c r="W241"/>
      <c r="X241"/>
      <c r="Y241"/>
      <c r="Z241"/>
      <c r="AA241"/>
      <c r="AB241"/>
      <c r="AC241"/>
      <c r="AD241"/>
      <c r="AE241"/>
    </row>
    <row r="242" spans="2:31" s="53" customFormat="1" x14ac:dyDescent="0.2">
      <c r="B242" s="48" t="s">
        <v>82</v>
      </c>
      <c r="C242" s="49">
        <v>2</v>
      </c>
      <c r="D242" s="50">
        <v>12.38</v>
      </c>
      <c r="E242" s="50">
        <v>14.780000000000001</v>
      </c>
      <c r="F242" s="50">
        <v>35.69</v>
      </c>
      <c r="G242" s="50">
        <v>42.110000000000007</v>
      </c>
      <c r="H242" s="49">
        <v>15.76</v>
      </c>
      <c r="I242" s="49">
        <v>18.59</v>
      </c>
      <c r="J242" s="49">
        <v>25.290000000000006</v>
      </c>
      <c r="K242" s="49">
        <v>31.08</v>
      </c>
      <c r="L242" s="49">
        <v>14.44</v>
      </c>
      <c r="M242" s="49">
        <v>17.8</v>
      </c>
      <c r="N242" s="49">
        <v>33.04</v>
      </c>
      <c r="O242" s="49">
        <v>43.150000000000006</v>
      </c>
      <c r="P242" s="49">
        <v>12.5</v>
      </c>
      <c r="Q242" s="49">
        <v>16.36</v>
      </c>
      <c r="R242" s="51">
        <f t="shared" si="4"/>
        <v>149.1</v>
      </c>
      <c r="S242" s="52">
        <f t="shared" si="4"/>
        <v>183.87</v>
      </c>
      <c r="T242" s="54"/>
      <c r="U242"/>
      <c r="V242"/>
      <c r="W242"/>
      <c r="X242"/>
      <c r="Y242"/>
      <c r="Z242"/>
      <c r="AA242"/>
      <c r="AB242"/>
      <c r="AC242"/>
      <c r="AD242"/>
      <c r="AE242"/>
    </row>
    <row r="243" spans="2:31" s="53" customFormat="1" x14ac:dyDescent="0.2">
      <c r="B243" s="48" t="s">
        <v>82</v>
      </c>
      <c r="C243" s="49">
        <v>3</v>
      </c>
      <c r="D243" s="50">
        <v>13</v>
      </c>
      <c r="E243" s="50">
        <v>15.91</v>
      </c>
      <c r="F243" s="50">
        <v>48.23</v>
      </c>
      <c r="G243" s="50">
        <v>56.779999999999987</v>
      </c>
      <c r="H243" s="49">
        <v>21.45</v>
      </c>
      <c r="I243" s="49">
        <v>25.25</v>
      </c>
      <c r="J243" s="49">
        <v>37.200000000000003</v>
      </c>
      <c r="K243" s="49">
        <v>45.150000000000006</v>
      </c>
      <c r="L243" s="49">
        <v>21.35</v>
      </c>
      <c r="M243" s="49">
        <v>25.95</v>
      </c>
      <c r="N243" s="49">
        <v>34.979999999999997</v>
      </c>
      <c r="O243" s="49">
        <v>47.31</v>
      </c>
      <c r="P243" s="49">
        <v>13.03</v>
      </c>
      <c r="Q243" s="49">
        <v>17.729999999999997</v>
      </c>
      <c r="R243" s="51">
        <f t="shared" si="4"/>
        <v>189.23999999999998</v>
      </c>
      <c r="S243" s="52">
        <f t="shared" si="4"/>
        <v>234.07999999999996</v>
      </c>
      <c r="T243" s="54"/>
      <c r="U243"/>
      <c r="V243"/>
      <c r="W243"/>
      <c r="X243"/>
      <c r="Y243"/>
      <c r="Z243"/>
      <c r="AA243"/>
      <c r="AB243"/>
      <c r="AC243"/>
      <c r="AD243"/>
      <c r="AE243"/>
    </row>
    <row r="244" spans="2:31" s="53" customFormat="1" x14ac:dyDescent="0.2">
      <c r="B244" s="48" t="s">
        <v>82</v>
      </c>
      <c r="C244" s="49">
        <v>4</v>
      </c>
      <c r="D244" s="50">
        <v>13.919999999999998</v>
      </c>
      <c r="E244" s="50">
        <v>16.649999999999999</v>
      </c>
      <c r="F244" s="50">
        <v>32.32</v>
      </c>
      <c r="G244" s="50">
        <v>38.489999999999995</v>
      </c>
      <c r="H244" s="49">
        <v>14.14</v>
      </c>
      <c r="I244" s="49">
        <v>16.86</v>
      </c>
      <c r="J244" s="49">
        <v>28.91</v>
      </c>
      <c r="K244" s="49">
        <v>35.89</v>
      </c>
      <c r="L244" s="49">
        <v>16.72</v>
      </c>
      <c r="M244" s="49">
        <v>20.81</v>
      </c>
      <c r="N244" s="49">
        <v>37.219999999999992</v>
      </c>
      <c r="O244" s="49">
        <v>48.690000000000005</v>
      </c>
      <c r="P244" s="49">
        <v>14.059999999999999</v>
      </c>
      <c r="Q244" s="49">
        <v>18.43</v>
      </c>
      <c r="R244" s="51">
        <f t="shared" si="4"/>
        <v>157.29</v>
      </c>
      <c r="S244" s="52">
        <f t="shared" si="4"/>
        <v>195.82</v>
      </c>
      <c r="T244" s="54"/>
      <c r="U244"/>
      <c r="V244"/>
      <c r="W244"/>
      <c r="X244"/>
      <c r="Y244"/>
      <c r="Z244"/>
      <c r="AA244"/>
      <c r="AB244"/>
      <c r="AC244"/>
      <c r="AD244"/>
      <c r="AE244"/>
    </row>
    <row r="245" spans="2:31" x14ac:dyDescent="0.2">
      <c r="B245" s="36" t="s">
        <v>83</v>
      </c>
      <c r="C245" s="37">
        <v>1</v>
      </c>
      <c r="D245" s="38">
        <v>9.34</v>
      </c>
      <c r="E245" s="38">
        <v>11.049999999999999</v>
      </c>
      <c r="F245" s="38">
        <v>28.759999999999998</v>
      </c>
      <c r="G245" s="38">
        <v>34.11</v>
      </c>
      <c r="H245" s="49">
        <v>12.73</v>
      </c>
      <c r="I245" s="49">
        <v>15.09</v>
      </c>
      <c r="J245" s="37">
        <v>17.309999999999999</v>
      </c>
      <c r="K245" s="37">
        <v>22.479999999999997</v>
      </c>
      <c r="L245" s="37">
        <v>9.77</v>
      </c>
      <c r="M245" s="37">
        <v>12.78</v>
      </c>
      <c r="N245" s="37">
        <v>26.359999999999996</v>
      </c>
      <c r="O245" s="37">
        <v>33.959999999999994</v>
      </c>
      <c r="P245" s="37">
        <v>10.030000000000001</v>
      </c>
      <c r="Q245" s="37">
        <v>12.91</v>
      </c>
      <c r="R245" s="39">
        <f t="shared" si="4"/>
        <v>114.3</v>
      </c>
      <c r="S245" s="40">
        <f t="shared" si="4"/>
        <v>142.37999999999997</v>
      </c>
      <c r="T245" s="54"/>
    </row>
    <row r="246" spans="2:31" x14ac:dyDescent="0.2">
      <c r="B246" s="36" t="s">
        <v>83</v>
      </c>
      <c r="C246" s="37">
        <v>2</v>
      </c>
      <c r="D246" s="38">
        <v>10.37</v>
      </c>
      <c r="E246" s="38">
        <v>12.309999999999999</v>
      </c>
      <c r="F246" s="38">
        <v>18.100000000000001</v>
      </c>
      <c r="G246" s="38">
        <v>21.34</v>
      </c>
      <c r="H246" s="49">
        <v>7.8199999999999994</v>
      </c>
      <c r="I246" s="49">
        <v>9.2200000000000006</v>
      </c>
      <c r="J246" s="37">
        <v>17.57</v>
      </c>
      <c r="K246" s="37">
        <v>21.16</v>
      </c>
      <c r="L246" s="37">
        <v>10.210000000000001</v>
      </c>
      <c r="M246" s="37">
        <v>12.3</v>
      </c>
      <c r="N246" s="37">
        <v>29.150000000000002</v>
      </c>
      <c r="O246" s="37">
        <v>37.61</v>
      </c>
      <c r="P246" s="37">
        <v>11.120000000000001</v>
      </c>
      <c r="Q246" s="37">
        <v>14.36</v>
      </c>
      <c r="R246" s="39">
        <f t="shared" si="4"/>
        <v>104.34</v>
      </c>
      <c r="S246" s="40">
        <f t="shared" si="4"/>
        <v>128.30000000000001</v>
      </c>
      <c r="T246" s="54"/>
    </row>
    <row r="247" spans="2:31" x14ac:dyDescent="0.2">
      <c r="B247" s="36" t="s">
        <v>83</v>
      </c>
      <c r="C247" s="37">
        <v>3</v>
      </c>
      <c r="D247" s="38">
        <v>10.44</v>
      </c>
      <c r="E247" s="38">
        <v>12.309999999999999</v>
      </c>
      <c r="F247" s="38">
        <v>38.989999999999995</v>
      </c>
      <c r="G247" s="38">
        <v>45.680000000000007</v>
      </c>
      <c r="H247" s="49">
        <v>17.34</v>
      </c>
      <c r="I247" s="49">
        <v>20.32</v>
      </c>
      <c r="J247" s="37">
        <v>22.52</v>
      </c>
      <c r="K247" s="37">
        <v>29.320000000000007</v>
      </c>
      <c r="L247" s="37">
        <v>12.68</v>
      </c>
      <c r="M247" s="37">
        <v>16.64</v>
      </c>
      <c r="N247" s="37">
        <v>29.64</v>
      </c>
      <c r="O247" s="37">
        <v>37.929999999999993</v>
      </c>
      <c r="P247" s="37">
        <v>11.219999999999999</v>
      </c>
      <c r="Q247" s="37">
        <v>14.34</v>
      </c>
      <c r="R247" s="39">
        <f t="shared" si="4"/>
        <v>142.83000000000001</v>
      </c>
      <c r="S247" s="40">
        <f t="shared" si="4"/>
        <v>176.54</v>
      </c>
      <c r="T247" s="54"/>
    </row>
    <row r="248" spans="2:31" x14ac:dyDescent="0.2">
      <c r="B248" s="36" t="s">
        <v>83</v>
      </c>
      <c r="C248" s="37">
        <v>4</v>
      </c>
      <c r="D248" s="38">
        <v>10.799999999999999</v>
      </c>
      <c r="E248" s="38">
        <v>12.46</v>
      </c>
      <c r="F248" s="38">
        <v>25.95</v>
      </c>
      <c r="G248" s="38">
        <v>30.8</v>
      </c>
      <c r="H248" s="49">
        <v>11.39</v>
      </c>
      <c r="I248" s="49">
        <v>13.53</v>
      </c>
      <c r="J248" s="37">
        <v>20.429999999999996</v>
      </c>
      <c r="K248" s="37">
        <v>24.88</v>
      </c>
      <c r="L248" s="37">
        <v>11.75</v>
      </c>
      <c r="M248" s="37">
        <v>14.319999999999999</v>
      </c>
      <c r="N248" s="37">
        <v>30.819999999999997</v>
      </c>
      <c r="O248" s="37">
        <v>37.949999999999996</v>
      </c>
      <c r="P248" s="37">
        <v>11.719999999999999</v>
      </c>
      <c r="Q248" s="37">
        <v>14.43</v>
      </c>
      <c r="R248" s="39">
        <f t="shared" si="4"/>
        <v>122.85999999999999</v>
      </c>
      <c r="S248" s="40">
        <f t="shared" si="4"/>
        <v>148.37</v>
      </c>
      <c r="T248" s="54"/>
    </row>
    <row r="249" spans="2:31" x14ac:dyDescent="0.2">
      <c r="B249" s="36" t="s">
        <v>83</v>
      </c>
      <c r="C249" s="37">
        <v>5</v>
      </c>
      <c r="D249" s="38">
        <v>20.779999999999998</v>
      </c>
      <c r="E249" s="38">
        <v>23.72</v>
      </c>
      <c r="F249" s="38">
        <v>40.359999999999992</v>
      </c>
      <c r="G249" s="38">
        <v>47.290000000000006</v>
      </c>
      <c r="H249" s="49">
        <v>17.540000000000003</v>
      </c>
      <c r="I249" s="49">
        <v>20.57</v>
      </c>
      <c r="J249" s="37">
        <v>35.390000000000008</v>
      </c>
      <c r="K249" s="37">
        <v>43.58</v>
      </c>
      <c r="L249" s="37">
        <v>20.450000000000003</v>
      </c>
      <c r="M249" s="37">
        <v>25.24</v>
      </c>
      <c r="N249" s="37">
        <v>59.3</v>
      </c>
      <c r="O249" s="37">
        <v>71.889999999999986</v>
      </c>
      <c r="P249" s="37">
        <v>22.599999999999998</v>
      </c>
      <c r="Q249" s="37">
        <v>27.39</v>
      </c>
      <c r="R249" s="39">
        <f t="shared" si="4"/>
        <v>216.42</v>
      </c>
      <c r="S249" s="40">
        <f t="shared" si="4"/>
        <v>259.68</v>
      </c>
      <c r="T249" s="54"/>
    </row>
    <row r="250" spans="2:31" x14ac:dyDescent="0.2">
      <c r="B250" s="36" t="s">
        <v>83</v>
      </c>
      <c r="C250" s="37">
        <v>6</v>
      </c>
      <c r="D250" s="38">
        <v>17.439999999999998</v>
      </c>
      <c r="E250" s="38">
        <v>20.05</v>
      </c>
      <c r="F250" s="38">
        <v>49.01</v>
      </c>
      <c r="G250" s="38">
        <v>57.559999999999995</v>
      </c>
      <c r="H250" s="49">
        <v>21.64</v>
      </c>
      <c r="I250" s="49">
        <v>25.409999999999997</v>
      </c>
      <c r="J250" s="37">
        <v>36.6</v>
      </c>
      <c r="K250" s="37">
        <v>46.32</v>
      </c>
      <c r="L250" s="37">
        <v>20.979999999999997</v>
      </c>
      <c r="M250" s="37">
        <v>26.64</v>
      </c>
      <c r="N250" s="37">
        <v>49.9</v>
      </c>
      <c r="O250" s="37">
        <v>61.339999999999996</v>
      </c>
      <c r="P250" s="37">
        <v>18.900000000000002</v>
      </c>
      <c r="Q250" s="37">
        <v>23.209999999999997</v>
      </c>
      <c r="R250" s="39">
        <f t="shared" si="4"/>
        <v>214.47</v>
      </c>
      <c r="S250" s="40">
        <f t="shared" si="4"/>
        <v>260.53000000000003</v>
      </c>
      <c r="T250" s="54"/>
    </row>
    <row r="251" spans="2:31" x14ac:dyDescent="0.2">
      <c r="B251" s="36" t="s">
        <v>83</v>
      </c>
      <c r="C251" s="37">
        <v>7</v>
      </c>
      <c r="D251" s="38">
        <v>13.39</v>
      </c>
      <c r="E251" s="38">
        <v>15.500000000000002</v>
      </c>
      <c r="F251" s="38">
        <v>36.450000000000003</v>
      </c>
      <c r="G251" s="38">
        <v>44.52</v>
      </c>
      <c r="H251" s="49">
        <v>16.069999999999997</v>
      </c>
      <c r="I251" s="49">
        <v>19.66</v>
      </c>
      <c r="J251" s="37">
        <v>23.71</v>
      </c>
      <c r="K251" s="37">
        <v>30.389999999999997</v>
      </c>
      <c r="L251" s="37">
        <v>13.469999999999999</v>
      </c>
      <c r="M251" s="37">
        <v>17.329999999999998</v>
      </c>
      <c r="N251" s="37">
        <v>38.03</v>
      </c>
      <c r="O251" s="37">
        <v>47.2</v>
      </c>
      <c r="P251" s="37">
        <v>14.5</v>
      </c>
      <c r="Q251" s="37">
        <v>17.96</v>
      </c>
      <c r="R251" s="39">
        <f t="shared" si="4"/>
        <v>155.62</v>
      </c>
      <c r="S251" s="40">
        <f t="shared" si="4"/>
        <v>192.56000000000003</v>
      </c>
      <c r="T251" s="54"/>
    </row>
    <row r="252" spans="2:31" x14ac:dyDescent="0.2">
      <c r="B252" s="36" t="s">
        <v>84</v>
      </c>
      <c r="C252" s="37">
        <v>1</v>
      </c>
      <c r="D252" s="38">
        <v>10.19</v>
      </c>
      <c r="E252" s="38">
        <v>12.120000000000001</v>
      </c>
      <c r="F252" s="38">
        <v>27.660000000000004</v>
      </c>
      <c r="G252" s="38">
        <v>32.54</v>
      </c>
      <c r="H252" s="49">
        <v>12.190000000000001</v>
      </c>
      <c r="I252" s="49">
        <v>14.330000000000002</v>
      </c>
      <c r="J252" s="37">
        <v>22.54</v>
      </c>
      <c r="K252" s="37">
        <v>28.04</v>
      </c>
      <c r="L252" s="37">
        <v>12.959999999999999</v>
      </c>
      <c r="M252" s="37">
        <v>16.2</v>
      </c>
      <c r="N252" s="37">
        <v>29.270000000000003</v>
      </c>
      <c r="O252" s="37">
        <v>37.849999999999994</v>
      </c>
      <c r="P252" s="37">
        <v>11.05</v>
      </c>
      <c r="Q252" s="37">
        <v>14.329999999999998</v>
      </c>
      <c r="R252" s="39">
        <f t="shared" si="4"/>
        <v>125.86</v>
      </c>
      <c r="S252" s="40">
        <f t="shared" si="4"/>
        <v>155.40999999999997</v>
      </c>
      <c r="T252" s="54"/>
    </row>
    <row r="253" spans="2:31" x14ac:dyDescent="0.2">
      <c r="B253" s="36" t="s">
        <v>84</v>
      </c>
      <c r="C253" s="37">
        <v>2</v>
      </c>
      <c r="D253" s="38">
        <v>13.96</v>
      </c>
      <c r="E253" s="38">
        <v>16.22</v>
      </c>
      <c r="F253" s="38">
        <v>42.1</v>
      </c>
      <c r="G253" s="38">
        <v>49.35</v>
      </c>
      <c r="H253" s="49">
        <v>18.63</v>
      </c>
      <c r="I253" s="49">
        <v>21.830000000000002</v>
      </c>
      <c r="J253" s="37">
        <v>30.800000000000004</v>
      </c>
      <c r="K253" s="37">
        <v>37.159999999999997</v>
      </c>
      <c r="L253" s="37">
        <v>17.630000000000003</v>
      </c>
      <c r="M253" s="37">
        <v>21.29</v>
      </c>
      <c r="N253" s="37">
        <v>40.36</v>
      </c>
      <c r="O253" s="37">
        <v>50.269999999999996</v>
      </c>
      <c r="P253" s="37">
        <v>15.26</v>
      </c>
      <c r="Q253" s="37">
        <v>19.029999999999998</v>
      </c>
      <c r="R253" s="39">
        <f t="shared" si="4"/>
        <v>178.74</v>
      </c>
      <c r="S253" s="40">
        <f t="shared" si="4"/>
        <v>215.15</v>
      </c>
      <c r="T253" s="54"/>
    </row>
    <row r="254" spans="2:31" x14ac:dyDescent="0.2">
      <c r="B254" s="36" t="s">
        <v>84</v>
      </c>
      <c r="C254" s="37">
        <v>3</v>
      </c>
      <c r="D254" s="38">
        <v>11.09</v>
      </c>
      <c r="E254" s="38">
        <v>13.14</v>
      </c>
      <c r="F254" s="38">
        <v>35.47</v>
      </c>
      <c r="G254" s="38">
        <v>40.989999999999995</v>
      </c>
      <c r="H254" s="49">
        <v>15.71</v>
      </c>
      <c r="I254" s="49">
        <v>18.14</v>
      </c>
      <c r="J254" s="37">
        <v>25.500000000000004</v>
      </c>
      <c r="K254" s="37">
        <v>31.150000000000002</v>
      </c>
      <c r="L254" s="37">
        <v>14.57</v>
      </c>
      <c r="M254" s="37">
        <v>17.86</v>
      </c>
      <c r="N254" s="37">
        <v>31.91</v>
      </c>
      <c r="O254" s="37">
        <v>41.02</v>
      </c>
      <c r="P254" s="37">
        <v>12.04</v>
      </c>
      <c r="Q254" s="37">
        <v>15.520000000000001</v>
      </c>
      <c r="R254" s="39">
        <f t="shared" si="4"/>
        <v>146.29</v>
      </c>
      <c r="S254" s="40">
        <f t="shared" si="4"/>
        <v>177.82000000000002</v>
      </c>
      <c r="T254" s="54"/>
    </row>
    <row r="255" spans="2:31" x14ac:dyDescent="0.2">
      <c r="B255" s="36" t="s">
        <v>84</v>
      </c>
      <c r="C255" s="37">
        <v>4</v>
      </c>
      <c r="D255" s="38">
        <v>9.84</v>
      </c>
      <c r="E255" s="38">
        <v>11.690000000000001</v>
      </c>
      <c r="F255" s="38">
        <v>28.840000000000003</v>
      </c>
      <c r="G255" s="38">
        <v>33.92</v>
      </c>
      <c r="H255" s="49">
        <v>12.740000000000002</v>
      </c>
      <c r="I255" s="49">
        <v>14.989999999999998</v>
      </c>
      <c r="J255" s="37">
        <v>21.91</v>
      </c>
      <c r="K255" s="37">
        <v>26.68</v>
      </c>
      <c r="L255" s="37">
        <v>12.559999999999999</v>
      </c>
      <c r="M255" s="37">
        <v>15.33</v>
      </c>
      <c r="N255" s="37">
        <v>28.259999999999998</v>
      </c>
      <c r="O255" s="37">
        <v>36.46</v>
      </c>
      <c r="P255" s="37">
        <v>10.670000000000002</v>
      </c>
      <c r="Q255" s="37">
        <v>13.8</v>
      </c>
      <c r="R255" s="39">
        <f t="shared" si="4"/>
        <v>124.82000000000001</v>
      </c>
      <c r="S255" s="40">
        <f t="shared" si="4"/>
        <v>152.87</v>
      </c>
      <c r="T255" s="54"/>
    </row>
    <row r="256" spans="2:31" x14ac:dyDescent="0.2">
      <c r="B256" s="36" t="s">
        <v>84</v>
      </c>
      <c r="C256" s="37">
        <v>5</v>
      </c>
      <c r="D256" s="38">
        <v>14.419999999999998</v>
      </c>
      <c r="E256" s="38">
        <v>17.399999999999999</v>
      </c>
      <c r="F256" s="38">
        <v>45.61</v>
      </c>
      <c r="G256" s="38">
        <v>55.730000000000004</v>
      </c>
      <c r="H256" s="49">
        <v>20.2</v>
      </c>
      <c r="I256" s="49">
        <v>24.689999999999998</v>
      </c>
      <c r="J256" s="37">
        <v>33.480000000000004</v>
      </c>
      <c r="K256" s="37">
        <v>41.199999999999996</v>
      </c>
      <c r="L256" s="37">
        <v>19.16</v>
      </c>
      <c r="M256" s="37">
        <v>23.59</v>
      </c>
      <c r="N256" s="37">
        <v>41.19</v>
      </c>
      <c r="O256" s="37">
        <v>54.56</v>
      </c>
      <c r="P256" s="37">
        <v>15.540000000000001</v>
      </c>
      <c r="Q256" s="37">
        <v>20.65</v>
      </c>
      <c r="R256" s="39">
        <f t="shared" si="4"/>
        <v>189.6</v>
      </c>
      <c r="S256" s="40">
        <f t="shared" si="4"/>
        <v>237.82</v>
      </c>
      <c r="T256" s="54"/>
    </row>
    <row r="257" spans="2:19" x14ac:dyDescent="0.2">
      <c r="B257" s="36" t="s">
        <v>84</v>
      </c>
      <c r="C257" s="37">
        <v>6</v>
      </c>
      <c r="D257" s="38">
        <v>11.91</v>
      </c>
      <c r="E257" s="38">
        <v>13.919999999999998</v>
      </c>
      <c r="F257" s="38">
        <v>40.110000000000007</v>
      </c>
      <c r="G257" s="38">
        <v>46.379999999999995</v>
      </c>
      <c r="H257" s="49">
        <v>17.8</v>
      </c>
      <c r="I257" s="49">
        <v>20.57</v>
      </c>
      <c r="J257" s="37">
        <v>29.85</v>
      </c>
      <c r="K257" s="37">
        <v>35.9</v>
      </c>
      <c r="L257" s="37">
        <v>17.09</v>
      </c>
      <c r="M257" s="37">
        <v>20.61</v>
      </c>
      <c r="N257" s="37">
        <v>34.57</v>
      </c>
      <c r="O257" s="37">
        <v>43.38000000000001</v>
      </c>
      <c r="P257" s="37">
        <v>13</v>
      </c>
      <c r="Q257" s="37">
        <v>16.349999999999998</v>
      </c>
      <c r="R257" s="39">
        <f t="shared" si="4"/>
        <v>164.33</v>
      </c>
      <c r="S257" s="40">
        <f t="shared" si="4"/>
        <v>197.10999999999999</v>
      </c>
    </row>
    <row r="258" spans="2:19" x14ac:dyDescent="0.2">
      <c r="B258" s="36" t="s">
        <v>84</v>
      </c>
      <c r="C258" s="37">
        <v>7</v>
      </c>
      <c r="D258" s="38">
        <v>14.809999999999999</v>
      </c>
      <c r="E258" s="38">
        <v>17.010000000000002</v>
      </c>
      <c r="F258" s="38">
        <v>39.29</v>
      </c>
      <c r="G258" s="38">
        <v>46.599999999999994</v>
      </c>
      <c r="H258" s="49">
        <v>17.3</v>
      </c>
      <c r="I258" s="49">
        <v>20.529999999999998</v>
      </c>
      <c r="J258" s="37">
        <v>29.810000000000002</v>
      </c>
      <c r="K258" s="37">
        <v>36.590000000000003</v>
      </c>
      <c r="L258" s="37">
        <v>17.09</v>
      </c>
      <c r="M258" s="37">
        <v>21.009999999999998</v>
      </c>
      <c r="N258" s="37">
        <v>42.86</v>
      </c>
      <c r="O258" s="37">
        <v>52.399999999999991</v>
      </c>
      <c r="P258" s="37">
        <v>16.260000000000002</v>
      </c>
      <c r="Q258" s="37">
        <v>19.87</v>
      </c>
      <c r="R258" s="39">
        <f t="shared" si="4"/>
        <v>177.42</v>
      </c>
      <c r="S258" s="40">
        <f t="shared" si="4"/>
        <v>214.01</v>
      </c>
    </row>
    <row r="259" spans="2:19" x14ac:dyDescent="0.2">
      <c r="B259" s="36" t="s">
        <v>85</v>
      </c>
      <c r="C259" s="37">
        <v>1</v>
      </c>
      <c r="D259" s="38">
        <v>14.04</v>
      </c>
      <c r="E259" s="38">
        <v>16.149999999999999</v>
      </c>
      <c r="F259" s="38">
        <v>35.040000000000006</v>
      </c>
      <c r="G259" s="38">
        <v>41.410000000000004</v>
      </c>
      <c r="H259" s="49">
        <v>15.39</v>
      </c>
      <c r="I259" s="49">
        <v>18.21</v>
      </c>
      <c r="J259" s="37">
        <v>25.82</v>
      </c>
      <c r="K259" s="37">
        <v>31.25</v>
      </c>
      <c r="L259" s="37">
        <v>14.79</v>
      </c>
      <c r="M259" s="37">
        <v>17.909999999999997</v>
      </c>
      <c r="N259" s="37">
        <v>41.53</v>
      </c>
      <c r="O259" s="37">
        <v>50.87</v>
      </c>
      <c r="P259" s="37">
        <v>15.82</v>
      </c>
      <c r="Q259" s="37">
        <v>19.38</v>
      </c>
      <c r="R259" s="39">
        <f t="shared" si="4"/>
        <v>162.42999999999998</v>
      </c>
      <c r="S259" s="40">
        <f t="shared" si="4"/>
        <v>195.18</v>
      </c>
    </row>
    <row r="260" spans="2:19" x14ac:dyDescent="0.2">
      <c r="B260" s="36" t="s">
        <v>85</v>
      </c>
      <c r="C260" s="37">
        <v>2</v>
      </c>
      <c r="D260" s="38">
        <v>15.58</v>
      </c>
      <c r="E260" s="38">
        <v>18.009999999999998</v>
      </c>
      <c r="F260" s="38">
        <v>44.64</v>
      </c>
      <c r="G260" s="38">
        <v>54.59</v>
      </c>
      <c r="H260" s="49">
        <v>19.71</v>
      </c>
      <c r="I260" s="49">
        <v>24.150000000000002</v>
      </c>
      <c r="J260" s="37">
        <v>32.639999999999993</v>
      </c>
      <c r="K260" s="37">
        <v>40.93</v>
      </c>
      <c r="L260" s="37">
        <v>18.669999999999998</v>
      </c>
      <c r="M260" s="37">
        <v>23.45</v>
      </c>
      <c r="N260" s="37">
        <v>46.180000000000007</v>
      </c>
      <c r="O260" s="37">
        <v>57.129999999999995</v>
      </c>
      <c r="P260" s="37">
        <v>17.510000000000002</v>
      </c>
      <c r="Q260" s="37">
        <v>21.65</v>
      </c>
      <c r="R260" s="39">
        <f t="shared" si="4"/>
        <v>194.92999999999998</v>
      </c>
      <c r="S260" s="40">
        <f t="shared" si="4"/>
        <v>239.91</v>
      </c>
    </row>
    <row r="261" spans="2:19" x14ac:dyDescent="0.2">
      <c r="B261" s="36" t="s">
        <v>85</v>
      </c>
      <c r="C261" s="37">
        <v>3</v>
      </c>
      <c r="D261" s="38">
        <v>17.269999999999996</v>
      </c>
      <c r="E261" s="38">
        <v>19.619999999999997</v>
      </c>
      <c r="F261" s="38">
        <v>63.68</v>
      </c>
      <c r="G261" s="38">
        <v>76.56</v>
      </c>
      <c r="H261" s="49">
        <v>28.32</v>
      </c>
      <c r="I261" s="49">
        <v>34.11</v>
      </c>
      <c r="J261" s="37">
        <v>46.89</v>
      </c>
      <c r="K261" s="37">
        <v>57.319999999999993</v>
      </c>
      <c r="L261" s="37">
        <v>26.820000000000004</v>
      </c>
      <c r="M261" s="37">
        <v>32.830000000000005</v>
      </c>
      <c r="N261" s="37">
        <v>52.019999999999996</v>
      </c>
      <c r="O261" s="37">
        <v>62.51</v>
      </c>
      <c r="P261" s="37">
        <v>19.54</v>
      </c>
      <c r="Q261" s="37">
        <v>23.46</v>
      </c>
      <c r="R261" s="39">
        <f t="shared" si="4"/>
        <v>254.53999999999994</v>
      </c>
      <c r="S261" s="40">
        <f t="shared" si="4"/>
        <v>306.41000000000003</v>
      </c>
    </row>
    <row r="262" spans="2:19" x14ac:dyDescent="0.2">
      <c r="B262" s="36" t="s">
        <v>85</v>
      </c>
      <c r="C262" s="37">
        <v>4</v>
      </c>
      <c r="D262" s="38">
        <v>10.52</v>
      </c>
      <c r="E262" s="38">
        <v>11.98</v>
      </c>
      <c r="F262" s="38">
        <v>29.24</v>
      </c>
      <c r="G262" s="38">
        <v>35.6</v>
      </c>
      <c r="H262" s="49">
        <v>12.91</v>
      </c>
      <c r="I262" s="49">
        <v>15.74</v>
      </c>
      <c r="J262" s="37">
        <v>21.159999999999997</v>
      </c>
      <c r="K262" s="37">
        <v>26.049999999999997</v>
      </c>
      <c r="L262" s="37">
        <v>12.1</v>
      </c>
      <c r="M262" s="37">
        <v>14.91</v>
      </c>
      <c r="N262" s="37">
        <v>31.32</v>
      </c>
      <c r="O262" s="37">
        <v>37.75</v>
      </c>
      <c r="P262" s="37">
        <v>11.89</v>
      </c>
      <c r="Q262" s="37">
        <v>14.329999999999998</v>
      </c>
      <c r="R262" s="39">
        <f t="shared" si="4"/>
        <v>129.13999999999999</v>
      </c>
      <c r="S262" s="40">
        <f t="shared" si="4"/>
        <v>156.36000000000001</v>
      </c>
    </row>
    <row r="263" spans="2:19" x14ac:dyDescent="0.2">
      <c r="B263" s="36" t="s">
        <v>85</v>
      </c>
      <c r="C263" s="37">
        <v>5</v>
      </c>
      <c r="D263" s="38">
        <v>10.879999999999999</v>
      </c>
      <c r="E263" s="38">
        <v>12.42</v>
      </c>
      <c r="F263" s="38">
        <v>15.280000000000001</v>
      </c>
      <c r="G263" s="38">
        <v>19.509999999999998</v>
      </c>
      <c r="H263" s="49">
        <v>6.51</v>
      </c>
      <c r="I263" s="49">
        <v>8.379999999999999</v>
      </c>
      <c r="J263" s="37">
        <v>13.889999999999999</v>
      </c>
      <c r="K263" s="37">
        <v>17.03</v>
      </c>
      <c r="L263" s="37">
        <v>8.06</v>
      </c>
      <c r="M263" s="37">
        <v>9.84</v>
      </c>
      <c r="N263" s="37">
        <v>31.979999999999997</v>
      </c>
      <c r="O263" s="37">
        <v>38.74</v>
      </c>
      <c r="P263" s="37">
        <v>12.29</v>
      </c>
      <c r="Q263" s="37">
        <v>14.890000000000002</v>
      </c>
      <c r="R263" s="39">
        <f t="shared" si="4"/>
        <v>98.889999999999986</v>
      </c>
      <c r="S263" s="40">
        <f t="shared" si="4"/>
        <v>120.81000000000002</v>
      </c>
    </row>
    <row r="264" spans="2:19" x14ac:dyDescent="0.2">
      <c r="B264" s="36" t="s">
        <v>85</v>
      </c>
      <c r="C264" s="37">
        <v>6</v>
      </c>
      <c r="D264" s="38">
        <v>13.06</v>
      </c>
      <c r="E264" s="38">
        <v>14.790000000000003</v>
      </c>
      <c r="F264" s="38">
        <v>40.33</v>
      </c>
      <c r="G264" s="38">
        <v>48.4</v>
      </c>
      <c r="H264" s="49">
        <v>17.850000000000001</v>
      </c>
      <c r="I264" s="49">
        <v>21.470000000000002</v>
      </c>
      <c r="J264" s="37">
        <v>31.53</v>
      </c>
      <c r="K264" s="37">
        <v>37.669999999999995</v>
      </c>
      <c r="L264" s="37">
        <v>18.12</v>
      </c>
      <c r="M264" s="37">
        <v>21.62</v>
      </c>
      <c r="N264" s="37">
        <v>39.17</v>
      </c>
      <c r="O264" s="37">
        <v>46.839999999999996</v>
      </c>
      <c r="P264" s="37">
        <v>14.78</v>
      </c>
      <c r="Q264" s="37">
        <v>17.669999999999998</v>
      </c>
      <c r="R264" s="39">
        <f t="shared" si="4"/>
        <v>174.84</v>
      </c>
      <c r="S264" s="40">
        <f t="shared" si="4"/>
        <v>208.45999999999998</v>
      </c>
    </row>
    <row r="265" spans="2:19" x14ac:dyDescent="0.2">
      <c r="B265" s="36" t="s">
        <v>85</v>
      </c>
      <c r="C265" s="37">
        <v>7</v>
      </c>
      <c r="D265" s="38">
        <v>10.469999999999999</v>
      </c>
      <c r="E265" s="38">
        <v>12.049999999999999</v>
      </c>
      <c r="F265" s="38">
        <v>29.25</v>
      </c>
      <c r="G265" s="38">
        <v>35.090000000000003</v>
      </c>
      <c r="H265" s="49">
        <v>12.91</v>
      </c>
      <c r="I265" s="49">
        <v>15.5</v>
      </c>
      <c r="J265" s="37">
        <v>20.419999999999998</v>
      </c>
      <c r="K265" s="37">
        <v>25.450000000000003</v>
      </c>
      <c r="L265" s="37">
        <v>11.65</v>
      </c>
      <c r="M265" s="37">
        <v>14.57</v>
      </c>
      <c r="N265" s="37">
        <v>31.009999999999998</v>
      </c>
      <c r="O265" s="37">
        <v>38.040000000000006</v>
      </c>
      <c r="P265" s="37">
        <v>11.790000000000001</v>
      </c>
      <c r="Q265" s="37">
        <v>14.47</v>
      </c>
      <c r="R265" s="39">
        <f t="shared" si="4"/>
        <v>127.50000000000001</v>
      </c>
      <c r="S265" s="40">
        <f t="shared" si="4"/>
        <v>155.16999999999999</v>
      </c>
    </row>
    <row r="266" spans="2:19" x14ac:dyDescent="0.2">
      <c r="B266" s="36" t="s">
        <v>86</v>
      </c>
      <c r="C266" s="37">
        <v>1</v>
      </c>
      <c r="D266" s="38">
        <v>12.990000000000002</v>
      </c>
      <c r="E266" s="38">
        <v>15.67</v>
      </c>
      <c r="F266" s="38">
        <v>31.740000000000002</v>
      </c>
      <c r="G266" s="38">
        <v>37.409999999999997</v>
      </c>
      <c r="H266" s="49">
        <v>13.920000000000002</v>
      </c>
      <c r="I266" s="49">
        <v>16.41</v>
      </c>
      <c r="J266" s="37">
        <v>24.919999999999998</v>
      </c>
      <c r="K266" s="37">
        <v>31.53</v>
      </c>
      <c r="L266" s="37">
        <v>14.33</v>
      </c>
      <c r="M266" s="37">
        <v>18.18</v>
      </c>
      <c r="N266" s="37">
        <v>36.75</v>
      </c>
      <c r="O266" s="37">
        <v>48.69</v>
      </c>
      <c r="P266" s="37">
        <v>13.959999999999999</v>
      </c>
      <c r="Q266" s="37">
        <v>18.510000000000002</v>
      </c>
      <c r="R266" s="39">
        <f t="shared" si="4"/>
        <v>148.61000000000001</v>
      </c>
      <c r="S266" s="40">
        <f t="shared" si="4"/>
        <v>186.39999999999998</v>
      </c>
    </row>
    <row r="267" spans="2:19" x14ac:dyDescent="0.2">
      <c r="B267" s="36" t="s">
        <v>86</v>
      </c>
      <c r="C267" s="37">
        <v>2</v>
      </c>
      <c r="D267" s="38">
        <v>14.43</v>
      </c>
      <c r="E267" s="38">
        <v>16.63</v>
      </c>
      <c r="F267" s="38">
        <v>41.019999999999996</v>
      </c>
      <c r="G267" s="38">
        <v>49.12</v>
      </c>
      <c r="H267" s="49">
        <v>18.110000000000003</v>
      </c>
      <c r="I267" s="49">
        <v>21.71</v>
      </c>
      <c r="J267" s="37">
        <v>28.14</v>
      </c>
      <c r="K267" s="37">
        <v>35.289999999999992</v>
      </c>
      <c r="L267" s="37">
        <v>16.05</v>
      </c>
      <c r="M267" s="37">
        <v>20.18</v>
      </c>
      <c r="N267" s="37">
        <v>41.46</v>
      </c>
      <c r="O267" s="37">
        <v>51.089999999999996</v>
      </c>
      <c r="P267" s="37">
        <v>15.73</v>
      </c>
      <c r="Q267" s="37">
        <v>19.39</v>
      </c>
      <c r="R267" s="39">
        <f t="shared" si="4"/>
        <v>174.94</v>
      </c>
      <c r="S267" s="40">
        <f t="shared" si="4"/>
        <v>213.41000000000003</v>
      </c>
    </row>
    <row r="268" spans="2:19" x14ac:dyDescent="0.2">
      <c r="B268" s="36" t="s">
        <v>86</v>
      </c>
      <c r="C268" s="37">
        <v>3</v>
      </c>
      <c r="D268" s="38">
        <v>13.61</v>
      </c>
      <c r="E268" s="38">
        <v>15.86</v>
      </c>
      <c r="F268" s="38">
        <v>32.619999999999997</v>
      </c>
      <c r="G268" s="38">
        <v>38.700000000000003</v>
      </c>
      <c r="H268" s="49">
        <v>14.32</v>
      </c>
      <c r="I268" s="49">
        <v>16.990000000000002</v>
      </c>
      <c r="J268" s="37">
        <v>24.14</v>
      </c>
      <c r="K268" s="37">
        <v>31.279999999999998</v>
      </c>
      <c r="L268" s="37">
        <v>13.83</v>
      </c>
      <c r="M268" s="37">
        <v>18.010000000000002</v>
      </c>
      <c r="N268" s="37">
        <v>38.86</v>
      </c>
      <c r="O268" s="37">
        <v>48.78</v>
      </c>
      <c r="P268" s="37">
        <v>14.8</v>
      </c>
      <c r="Q268" s="37">
        <v>18.559999999999999</v>
      </c>
      <c r="R268" s="39">
        <f t="shared" si="4"/>
        <v>152.18</v>
      </c>
      <c r="S268" s="40">
        <f t="shared" si="4"/>
        <v>188.18</v>
      </c>
    </row>
    <row r="269" spans="2:19" x14ac:dyDescent="0.2">
      <c r="B269" s="36" t="s">
        <v>86</v>
      </c>
      <c r="C269" s="37">
        <v>4</v>
      </c>
      <c r="D269" s="38">
        <v>19.45</v>
      </c>
      <c r="E269" s="38">
        <v>22.28</v>
      </c>
      <c r="F269" s="38">
        <v>53.430000000000007</v>
      </c>
      <c r="G269" s="38">
        <v>63.180000000000007</v>
      </c>
      <c r="H269" s="49">
        <v>23.56</v>
      </c>
      <c r="I269" s="49">
        <v>27.89</v>
      </c>
      <c r="J269" s="37">
        <v>39.1</v>
      </c>
      <c r="K269" s="37">
        <v>48.53</v>
      </c>
      <c r="L269" s="37">
        <v>22.37</v>
      </c>
      <c r="M269" s="37">
        <v>27.849999999999998</v>
      </c>
      <c r="N269" s="37">
        <v>56.09</v>
      </c>
      <c r="O269" s="37">
        <v>68.34</v>
      </c>
      <c r="P269" s="37">
        <v>21.28</v>
      </c>
      <c r="Q269" s="37">
        <v>25.91</v>
      </c>
      <c r="R269" s="39">
        <f t="shared" si="4"/>
        <v>235.28000000000003</v>
      </c>
      <c r="S269" s="40">
        <f t="shared" si="4"/>
        <v>283.98</v>
      </c>
    </row>
    <row r="270" spans="2:19" x14ac:dyDescent="0.2">
      <c r="B270" s="36" t="s">
        <v>86</v>
      </c>
      <c r="C270" s="37">
        <v>5</v>
      </c>
      <c r="D270" s="38">
        <v>8.0299999999999994</v>
      </c>
      <c r="E270" s="38">
        <v>9.5400000000000009</v>
      </c>
      <c r="F270" s="38">
        <v>24.279999999999998</v>
      </c>
      <c r="G270" s="38">
        <v>29.060000000000002</v>
      </c>
      <c r="H270" s="49">
        <v>10.74</v>
      </c>
      <c r="I270" s="49">
        <v>12.850000000000001</v>
      </c>
      <c r="J270" s="37">
        <v>16.27</v>
      </c>
      <c r="K270" s="37">
        <v>21.37</v>
      </c>
      <c r="L270" s="37">
        <v>9.26</v>
      </c>
      <c r="M270" s="37">
        <v>12.23</v>
      </c>
      <c r="N270" s="37">
        <v>22.860000000000003</v>
      </c>
      <c r="O270" s="37">
        <v>29.610000000000003</v>
      </c>
      <c r="P270" s="37">
        <v>8.67</v>
      </c>
      <c r="Q270" s="37">
        <v>11.219999999999999</v>
      </c>
      <c r="R270" s="39">
        <f t="shared" ref="R270:S312" si="5">D270+F270+H270+J270+L270+N270+P270</f>
        <v>100.11</v>
      </c>
      <c r="S270" s="40">
        <f t="shared" si="5"/>
        <v>125.88000000000001</v>
      </c>
    </row>
    <row r="271" spans="2:19" x14ac:dyDescent="0.2">
      <c r="B271" s="36" t="s">
        <v>86</v>
      </c>
      <c r="C271" s="37">
        <v>6</v>
      </c>
      <c r="D271" s="38">
        <v>12.809999999999999</v>
      </c>
      <c r="E271" s="38">
        <v>14.75</v>
      </c>
      <c r="F271" s="38">
        <v>43.15</v>
      </c>
      <c r="G271" s="38">
        <v>51.059999999999995</v>
      </c>
      <c r="H271" s="49">
        <v>19.14</v>
      </c>
      <c r="I271" s="49">
        <v>22.67</v>
      </c>
      <c r="J271" s="37">
        <v>27.509999999999998</v>
      </c>
      <c r="K271" s="37">
        <v>35.459999999999994</v>
      </c>
      <c r="L271" s="37">
        <v>15.61</v>
      </c>
      <c r="M271" s="37">
        <v>20.21</v>
      </c>
      <c r="N271" s="37">
        <v>36.930000000000007</v>
      </c>
      <c r="O271" s="37">
        <v>45.5</v>
      </c>
      <c r="P271" s="37">
        <v>13.989999999999998</v>
      </c>
      <c r="Q271" s="37">
        <v>17.2</v>
      </c>
      <c r="R271" s="39">
        <f t="shared" si="5"/>
        <v>169.14</v>
      </c>
      <c r="S271" s="40">
        <f t="shared" si="5"/>
        <v>206.85</v>
      </c>
    </row>
    <row r="272" spans="2:19" x14ac:dyDescent="0.2">
      <c r="B272" s="36" t="s">
        <v>87</v>
      </c>
      <c r="C272" s="37">
        <v>1</v>
      </c>
      <c r="D272" s="38">
        <v>10.08</v>
      </c>
      <c r="E272" s="38">
        <v>13.64</v>
      </c>
      <c r="F272" s="38">
        <v>39.980000000000004</v>
      </c>
      <c r="G272" s="38">
        <v>47.79</v>
      </c>
      <c r="H272" s="49">
        <v>17.829999999999998</v>
      </c>
      <c r="I272" s="49">
        <v>21.229999999999997</v>
      </c>
      <c r="J272" s="37">
        <v>31.5</v>
      </c>
      <c r="K272" s="37">
        <v>40.260000000000005</v>
      </c>
      <c r="L272" s="37">
        <v>18.09</v>
      </c>
      <c r="M272" s="37">
        <v>23.21</v>
      </c>
      <c r="N272" s="37">
        <v>26.97</v>
      </c>
      <c r="O272" s="37">
        <v>42.910000000000004</v>
      </c>
      <c r="P272" s="37">
        <v>10</v>
      </c>
      <c r="Q272" s="37">
        <v>16.079999999999998</v>
      </c>
      <c r="R272" s="39">
        <f t="shared" si="5"/>
        <v>154.44999999999999</v>
      </c>
      <c r="S272" s="40">
        <f t="shared" si="5"/>
        <v>205.12</v>
      </c>
    </row>
    <row r="273" spans="2:19" x14ac:dyDescent="0.2">
      <c r="B273" s="36" t="s">
        <v>87</v>
      </c>
      <c r="C273" s="37">
        <v>2</v>
      </c>
      <c r="D273" s="38">
        <v>13.86</v>
      </c>
      <c r="E273" s="38">
        <v>16.649999999999999</v>
      </c>
      <c r="F273" s="38">
        <v>47.030000000000008</v>
      </c>
      <c r="G273" s="38">
        <v>55.36</v>
      </c>
      <c r="H273" s="49">
        <v>20.87</v>
      </c>
      <c r="I273" s="49">
        <v>24.55</v>
      </c>
      <c r="J273" s="37">
        <v>36.18</v>
      </c>
      <c r="K273" s="37">
        <v>44.589999999999996</v>
      </c>
      <c r="L273" s="37">
        <v>20.77</v>
      </c>
      <c r="M273" s="37">
        <v>25.65</v>
      </c>
      <c r="N273" s="37">
        <v>38.5</v>
      </c>
      <c r="O273" s="37">
        <v>50.580000000000005</v>
      </c>
      <c r="P273" s="37">
        <v>14.43</v>
      </c>
      <c r="Q273" s="37">
        <v>19.010000000000002</v>
      </c>
      <c r="R273" s="39">
        <f t="shared" si="5"/>
        <v>191.64000000000001</v>
      </c>
      <c r="S273" s="40">
        <f t="shared" si="5"/>
        <v>236.39</v>
      </c>
    </row>
    <row r="274" spans="2:19" x14ac:dyDescent="0.2">
      <c r="B274" s="36" t="s">
        <v>87</v>
      </c>
      <c r="C274" s="37">
        <v>3</v>
      </c>
      <c r="D274" s="38">
        <v>7.11</v>
      </c>
      <c r="E274" s="38">
        <v>8.6</v>
      </c>
      <c r="F274" s="38">
        <v>21.549999999999997</v>
      </c>
      <c r="G274" s="38">
        <v>25.68</v>
      </c>
      <c r="H274" s="49">
        <v>9.52</v>
      </c>
      <c r="I274" s="49">
        <v>11.35</v>
      </c>
      <c r="J274" s="37">
        <v>17.79</v>
      </c>
      <c r="K274" s="37">
        <v>22.76</v>
      </c>
      <c r="L274" s="37">
        <v>10.25</v>
      </c>
      <c r="M274" s="37">
        <v>13.160000000000002</v>
      </c>
      <c r="N274" s="37">
        <v>19.62</v>
      </c>
      <c r="O274" s="37">
        <v>26.2</v>
      </c>
      <c r="P274" s="37">
        <v>7.37</v>
      </c>
      <c r="Q274" s="37">
        <v>9.85</v>
      </c>
      <c r="R274" s="39">
        <f t="shared" si="5"/>
        <v>93.210000000000008</v>
      </c>
      <c r="S274" s="40">
        <f t="shared" si="5"/>
        <v>117.6</v>
      </c>
    </row>
    <row r="275" spans="2:19" x14ac:dyDescent="0.2">
      <c r="B275" s="36" t="s">
        <v>87</v>
      </c>
      <c r="C275" s="37">
        <v>4</v>
      </c>
      <c r="D275" s="38">
        <v>17.649999999999999</v>
      </c>
      <c r="E275" s="38">
        <v>21.04</v>
      </c>
      <c r="F275" s="38">
        <v>47.51</v>
      </c>
      <c r="G275" s="38">
        <v>55.57</v>
      </c>
      <c r="H275" s="49">
        <v>20.939999999999998</v>
      </c>
      <c r="I275" s="49">
        <v>24.47</v>
      </c>
      <c r="J275" s="37">
        <v>39.340000000000003</v>
      </c>
      <c r="K275" s="37">
        <v>49.06</v>
      </c>
      <c r="L275" s="37">
        <v>22.66</v>
      </c>
      <c r="M275" s="37">
        <v>28.349999999999998</v>
      </c>
      <c r="N275" s="37">
        <v>48.769999999999996</v>
      </c>
      <c r="O275" s="37">
        <v>63.5</v>
      </c>
      <c r="P275" s="37">
        <v>18.400000000000002</v>
      </c>
      <c r="Q275" s="37">
        <v>23.990000000000002</v>
      </c>
      <c r="R275" s="39">
        <f t="shared" si="5"/>
        <v>215.27</v>
      </c>
      <c r="S275" s="40">
        <f t="shared" si="5"/>
        <v>265.97999999999996</v>
      </c>
    </row>
    <row r="276" spans="2:19" x14ac:dyDescent="0.2">
      <c r="B276" s="36" t="s">
        <v>87</v>
      </c>
      <c r="C276" s="37">
        <v>5</v>
      </c>
      <c r="D276" s="38">
        <v>11.62</v>
      </c>
      <c r="E276" s="38">
        <v>14.129999999999999</v>
      </c>
      <c r="F276" s="38">
        <v>38.06</v>
      </c>
      <c r="G276" s="38">
        <v>45.11999999999999</v>
      </c>
      <c r="H276" s="49">
        <v>16.87</v>
      </c>
      <c r="I276" s="49">
        <v>20</v>
      </c>
      <c r="J276" s="37">
        <v>29.150000000000002</v>
      </c>
      <c r="K276" s="37">
        <v>35.81</v>
      </c>
      <c r="L276" s="37">
        <v>16.72</v>
      </c>
      <c r="M276" s="37">
        <v>20.590000000000003</v>
      </c>
      <c r="N276" s="37">
        <v>32.089999999999996</v>
      </c>
      <c r="O276" s="37">
        <v>42.97999999999999</v>
      </c>
      <c r="P276" s="37">
        <v>12.04</v>
      </c>
      <c r="Q276" s="37">
        <v>16.2</v>
      </c>
      <c r="R276" s="39">
        <f t="shared" si="5"/>
        <v>156.54999999999998</v>
      </c>
      <c r="S276" s="40">
        <f t="shared" si="5"/>
        <v>194.82999999999996</v>
      </c>
    </row>
    <row r="277" spans="2:19" x14ac:dyDescent="0.2">
      <c r="B277" s="36" t="s">
        <v>87</v>
      </c>
      <c r="C277" s="37">
        <v>6</v>
      </c>
      <c r="D277" s="38">
        <v>8.0800000000000018</v>
      </c>
      <c r="E277" s="38">
        <v>10.08</v>
      </c>
      <c r="F277" s="38">
        <v>39.880000000000003</v>
      </c>
      <c r="G277" s="38">
        <v>49.010000000000005</v>
      </c>
      <c r="H277" s="49">
        <v>17.86</v>
      </c>
      <c r="I277" s="49">
        <v>21.94</v>
      </c>
      <c r="J277" s="37">
        <v>22.48</v>
      </c>
      <c r="K277" s="37">
        <v>30.110000000000003</v>
      </c>
      <c r="L277" s="37">
        <v>12.64</v>
      </c>
      <c r="M277" s="37">
        <v>17.02</v>
      </c>
      <c r="N277" s="37">
        <v>22.119999999999997</v>
      </c>
      <c r="O277" s="37">
        <v>31.060000000000002</v>
      </c>
      <c r="P277" s="37">
        <v>8.27</v>
      </c>
      <c r="Q277" s="37">
        <v>11.629999999999999</v>
      </c>
      <c r="R277" s="39">
        <f t="shared" si="5"/>
        <v>131.33000000000001</v>
      </c>
      <c r="S277" s="40">
        <f t="shared" si="5"/>
        <v>170.85</v>
      </c>
    </row>
    <row r="278" spans="2:19" x14ac:dyDescent="0.2">
      <c r="B278" s="36" t="s">
        <v>87</v>
      </c>
      <c r="C278" s="37">
        <v>7</v>
      </c>
      <c r="D278" s="38">
        <v>15.98</v>
      </c>
      <c r="E278" s="38">
        <v>18.760000000000005</v>
      </c>
      <c r="F278" s="38">
        <v>46.46</v>
      </c>
      <c r="G278" s="38">
        <v>54.09</v>
      </c>
      <c r="H278" s="49">
        <v>20.529999999999998</v>
      </c>
      <c r="I278" s="49">
        <v>23.89</v>
      </c>
      <c r="J278" s="37">
        <v>36.68</v>
      </c>
      <c r="K278" s="37">
        <v>45.2</v>
      </c>
      <c r="L278" s="37">
        <v>21.08</v>
      </c>
      <c r="M278" s="37">
        <v>26.06</v>
      </c>
      <c r="N278" s="37">
        <v>44.49</v>
      </c>
      <c r="O278" s="37">
        <v>56.42</v>
      </c>
      <c r="P278" s="37">
        <v>16.77</v>
      </c>
      <c r="Q278" s="37">
        <v>21.3</v>
      </c>
      <c r="R278" s="39">
        <f t="shared" si="5"/>
        <v>201.99000000000004</v>
      </c>
      <c r="S278" s="40">
        <f t="shared" si="5"/>
        <v>245.72000000000003</v>
      </c>
    </row>
    <row r="279" spans="2:19" x14ac:dyDescent="0.2">
      <c r="B279" s="36" t="s">
        <v>87</v>
      </c>
      <c r="C279" s="37">
        <v>8</v>
      </c>
      <c r="D279" s="38">
        <v>12.520000000000001</v>
      </c>
      <c r="E279" s="38">
        <v>14.930000000000001</v>
      </c>
      <c r="F279" s="38">
        <v>31.46</v>
      </c>
      <c r="G279" s="38">
        <v>37.17</v>
      </c>
      <c r="H279" s="49">
        <v>13.82</v>
      </c>
      <c r="I279" s="49">
        <v>16.340000000000003</v>
      </c>
      <c r="J279" s="37">
        <v>26.4</v>
      </c>
      <c r="K279" s="37">
        <v>31.66</v>
      </c>
      <c r="L279" s="37">
        <v>15.23</v>
      </c>
      <c r="M279" s="37">
        <v>18.27</v>
      </c>
      <c r="N279" s="37">
        <v>34.51</v>
      </c>
      <c r="O279" s="37">
        <v>44.93</v>
      </c>
      <c r="P279" s="37">
        <v>13.05</v>
      </c>
      <c r="Q279" s="37">
        <v>17.03</v>
      </c>
      <c r="R279" s="39">
        <f t="shared" si="5"/>
        <v>146.99</v>
      </c>
      <c r="S279" s="40">
        <f t="shared" si="5"/>
        <v>180.32999999999998</v>
      </c>
    </row>
    <row r="280" spans="2:19" x14ac:dyDescent="0.2">
      <c r="B280" s="36" t="s">
        <v>87</v>
      </c>
      <c r="C280" s="37">
        <v>9</v>
      </c>
      <c r="D280" s="38">
        <v>9.1599999999999984</v>
      </c>
      <c r="E280" s="38">
        <v>10.54</v>
      </c>
      <c r="F280" s="38">
        <v>24.470000000000002</v>
      </c>
      <c r="G280" s="38">
        <v>28.74</v>
      </c>
      <c r="H280" s="49">
        <v>10.780000000000001</v>
      </c>
      <c r="I280" s="49">
        <v>12.68</v>
      </c>
      <c r="J280" s="37">
        <v>21.729999999999997</v>
      </c>
      <c r="K280" s="37">
        <v>26.91</v>
      </c>
      <c r="L280" s="37">
        <v>12.559999999999999</v>
      </c>
      <c r="M280" s="37">
        <v>15.600000000000001</v>
      </c>
      <c r="N280" s="37">
        <v>25.71</v>
      </c>
      <c r="O280" s="37">
        <v>31.580000000000002</v>
      </c>
      <c r="P280" s="37">
        <v>9.68</v>
      </c>
      <c r="Q280" s="37">
        <v>11.89</v>
      </c>
      <c r="R280" s="39">
        <f t="shared" si="5"/>
        <v>114.09</v>
      </c>
      <c r="S280" s="40">
        <f t="shared" si="5"/>
        <v>137.94</v>
      </c>
    </row>
    <row r="281" spans="2:19" x14ac:dyDescent="0.2">
      <c r="B281" s="36" t="s">
        <v>88</v>
      </c>
      <c r="C281" s="37">
        <v>1</v>
      </c>
      <c r="D281" s="38">
        <v>13.2</v>
      </c>
      <c r="E281" s="38">
        <v>14.999999999999998</v>
      </c>
      <c r="F281" s="38">
        <v>41.38</v>
      </c>
      <c r="G281" s="38">
        <v>48.75</v>
      </c>
      <c r="H281" s="49">
        <v>18.329999999999998</v>
      </c>
      <c r="I281" s="49">
        <v>21.61</v>
      </c>
      <c r="J281" s="37">
        <v>30.54</v>
      </c>
      <c r="K281" s="37">
        <v>37.580000000000005</v>
      </c>
      <c r="L281" s="37">
        <v>17.490000000000002</v>
      </c>
      <c r="M281" s="37">
        <v>21.560000000000002</v>
      </c>
      <c r="N281" s="37">
        <v>39.67</v>
      </c>
      <c r="O281" s="37">
        <v>47.84</v>
      </c>
      <c r="P281" s="37">
        <v>14.989999999999998</v>
      </c>
      <c r="Q281" s="37">
        <v>18.07</v>
      </c>
      <c r="R281" s="39">
        <f t="shared" si="5"/>
        <v>175.60000000000002</v>
      </c>
      <c r="S281" s="40">
        <f t="shared" si="5"/>
        <v>210.41</v>
      </c>
    </row>
    <row r="282" spans="2:19" x14ac:dyDescent="0.2">
      <c r="B282" s="36" t="s">
        <v>88</v>
      </c>
      <c r="C282" s="37">
        <v>2</v>
      </c>
      <c r="D282" s="38">
        <v>15.639999999999999</v>
      </c>
      <c r="E282" s="38">
        <v>17.829999999999998</v>
      </c>
      <c r="F282" s="38">
        <v>50.139999999999993</v>
      </c>
      <c r="G282" s="38">
        <v>59.410000000000004</v>
      </c>
      <c r="H282" s="49">
        <v>22.21</v>
      </c>
      <c r="I282" s="49">
        <v>26.360000000000003</v>
      </c>
      <c r="J282" s="37">
        <v>35.910000000000004</v>
      </c>
      <c r="K282" s="37">
        <v>45.72</v>
      </c>
      <c r="L282" s="37">
        <v>20.52</v>
      </c>
      <c r="M282" s="37">
        <v>26.23</v>
      </c>
      <c r="N282" s="37">
        <v>46.95</v>
      </c>
      <c r="O282" s="37">
        <v>56.930000000000007</v>
      </c>
      <c r="P282" s="37">
        <v>17.77</v>
      </c>
      <c r="Q282" s="37">
        <v>21.49</v>
      </c>
      <c r="R282" s="39">
        <f t="shared" si="5"/>
        <v>209.14000000000001</v>
      </c>
      <c r="S282" s="40">
        <f t="shared" si="5"/>
        <v>253.97</v>
      </c>
    </row>
    <row r="283" spans="2:19" x14ac:dyDescent="0.2">
      <c r="B283" s="36" t="s">
        <v>88</v>
      </c>
      <c r="C283" s="37">
        <v>3</v>
      </c>
      <c r="D283" s="38">
        <v>9.15</v>
      </c>
      <c r="E283" s="38">
        <v>10.610000000000001</v>
      </c>
      <c r="F283" s="38">
        <v>26.91</v>
      </c>
      <c r="G283" s="38">
        <v>31.770000000000003</v>
      </c>
      <c r="H283" s="49">
        <v>11.89</v>
      </c>
      <c r="I283" s="49">
        <v>14.05</v>
      </c>
      <c r="J283" s="37">
        <v>21.939999999999998</v>
      </c>
      <c r="K283" s="37">
        <v>27.55</v>
      </c>
      <c r="L283" s="37">
        <v>12.63</v>
      </c>
      <c r="M283" s="37">
        <v>15.92</v>
      </c>
      <c r="N283" s="37">
        <v>27.33</v>
      </c>
      <c r="O283" s="37">
        <v>34.049999999999997</v>
      </c>
      <c r="P283" s="37">
        <v>10.309999999999999</v>
      </c>
      <c r="Q283" s="37">
        <v>12.850000000000001</v>
      </c>
      <c r="R283" s="39">
        <f t="shared" si="5"/>
        <v>120.16</v>
      </c>
      <c r="S283" s="40">
        <f t="shared" si="5"/>
        <v>146.79999999999998</v>
      </c>
    </row>
    <row r="284" spans="2:19" x14ac:dyDescent="0.2">
      <c r="B284" s="36" t="s">
        <v>89</v>
      </c>
      <c r="C284" s="37">
        <v>1</v>
      </c>
      <c r="D284" s="38">
        <v>8.57</v>
      </c>
      <c r="E284" s="38">
        <v>10.3</v>
      </c>
      <c r="F284" s="38">
        <v>20.849999999999998</v>
      </c>
      <c r="G284" s="38">
        <v>25.4</v>
      </c>
      <c r="H284" s="49">
        <v>9.1499999999999986</v>
      </c>
      <c r="I284" s="49">
        <v>11.16</v>
      </c>
      <c r="J284" s="37">
        <v>18.850000000000001</v>
      </c>
      <c r="K284" s="37">
        <v>23.08</v>
      </c>
      <c r="L284" s="37">
        <v>10.909999999999998</v>
      </c>
      <c r="M284" s="37">
        <v>13.34</v>
      </c>
      <c r="N284" s="37">
        <v>24.700000000000003</v>
      </c>
      <c r="O284" s="37">
        <v>32.58</v>
      </c>
      <c r="P284" s="37">
        <v>9.3399999999999981</v>
      </c>
      <c r="Q284" s="37">
        <v>12.350000000000001</v>
      </c>
      <c r="R284" s="39">
        <f t="shared" si="5"/>
        <v>102.37</v>
      </c>
      <c r="S284" s="40">
        <f t="shared" si="5"/>
        <v>128.21</v>
      </c>
    </row>
    <row r="285" spans="2:19" x14ac:dyDescent="0.2">
      <c r="B285" s="36" t="s">
        <v>89</v>
      </c>
      <c r="C285" s="37">
        <v>2</v>
      </c>
      <c r="D285" s="38">
        <v>8.84</v>
      </c>
      <c r="E285" s="38">
        <v>10.660000000000002</v>
      </c>
      <c r="F285" s="38">
        <v>31.560000000000002</v>
      </c>
      <c r="G285" s="38">
        <v>38.03</v>
      </c>
      <c r="H285" s="49">
        <v>14.020000000000001</v>
      </c>
      <c r="I285" s="49">
        <v>16.89</v>
      </c>
      <c r="J285" s="37">
        <v>22.17</v>
      </c>
      <c r="K285" s="37">
        <v>27.22</v>
      </c>
      <c r="L285" s="37">
        <v>12.66</v>
      </c>
      <c r="M285" s="37">
        <v>15.539999999999997</v>
      </c>
      <c r="N285" s="37">
        <v>25.6</v>
      </c>
      <c r="O285" s="37">
        <v>33.880000000000003</v>
      </c>
      <c r="P285" s="37">
        <v>9.6300000000000008</v>
      </c>
      <c r="Q285" s="37">
        <v>12.79</v>
      </c>
      <c r="R285" s="39">
        <f t="shared" si="5"/>
        <v>124.47999999999999</v>
      </c>
      <c r="S285" s="40">
        <f t="shared" si="5"/>
        <v>155.01</v>
      </c>
    </row>
    <row r="286" spans="2:19" x14ac:dyDescent="0.2">
      <c r="B286" s="36" t="s">
        <v>89</v>
      </c>
      <c r="C286" s="37">
        <v>3</v>
      </c>
      <c r="D286" s="38">
        <v>11.759999999999998</v>
      </c>
      <c r="E286" s="38">
        <v>13.919999999999998</v>
      </c>
      <c r="F286" s="38">
        <v>32.119999999999997</v>
      </c>
      <c r="G286" s="38">
        <v>38.159999999999997</v>
      </c>
      <c r="H286" s="49">
        <v>14.160000000000002</v>
      </c>
      <c r="I286" s="49">
        <v>16.82</v>
      </c>
      <c r="J286" s="37">
        <v>28.189999999999998</v>
      </c>
      <c r="K286" s="37">
        <v>33.82</v>
      </c>
      <c r="L286" s="37">
        <v>16.28</v>
      </c>
      <c r="M286" s="37">
        <v>19.53</v>
      </c>
      <c r="N286" s="37">
        <v>34.24</v>
      </c>
      <c r="O286" s="37">
        <v>43.95</v>
      </c>
      <c r="P286" s="37">
        <v>12.899999999999999</v>
      </c>
      <c r="Q286" s="37">
        <v>16.619999999999997</v>
      </c>
      <c r="R286" s="39">
        <f t="shared" si="5"/>
        <v>149.65</v>
      </c>
      <c r="S286" s="40">
        <f t="shared" si="5"/>
        <v>182.82</v>
      </c>
    </row>
    <row r="287" spans="2:19" x14ac:dyDescent="0.2">
      <c r="B287" s="36" t="s">
        <v>89</v>
      </c>
      <c r="C287" s="37">
        <v>4</v>
      </c>
      <c r="D287" s="38">
        <v>8.5500000000000007</v>
      </c>
      <c r="E287" s="38">
        <v>9.83</v>
      </c>
      <c r="F287" s="38">
        <v>25.17</v>
      </c>
      <c r="G287" s="38">
        <v>29.57</v>
      </c>
      <c r="H287" s="49">
        <v>11.129999999999999</v>
      </c>
      <c r="I287" s="49">
        <v>13.09</v>
      </c>
      <c r="J287" s="37">
        <v>19.95</v>
      </c>
      <c r="K287" s="37">
        <v>25.130000000000006</v>
      </c>
      <c r="L287" s="37">
        <v>11.469999999999999</v>
      </c>
      <c r="M287" s="37">
        <v>14.499999999999998</v>
      </c>
      <c r="N287" s="37">
        <v>25.14</v>
      </c>
      <c r="O287" s="37">
        <v>30.830000000000005</v>
      </c>
      <c r="P287" s="37">
        <v>9.4899999999999984</v>
      </c>
      <c r="Q287" s="37">
        <v>11.62</v>
      </c>
      <c r="R287" s="39">
        <f t="shared" si="5"/>
        <v>110.89999999999999</v>
      </c>
      <c r="S287" s="40">
        <f t="shared" si="5"/>
        <v>134.57000000000002</v>
      </c>
    </row>
    <row r="288" spans="2:19" x14ac:dyDescent="0.2">
      <c r="B288" s="36" t="s">
        <v>89</v>
      </c>
      <c r="C288" s="37">
        <v>5</v>
      </c>
      <c r="D288" s="38">
        <v>10.16</v>
      </c>
      <c r="E288" s="38">
        <v>11.91</v>
      </c>
      <c r="F288" s="38">
        <v>32.43</v>
      </c>
      <c r="G288" s="38">
        <v>37.840000000000003</v>
      </c>
      <c r="H288" s="49">
        <v>14.370000000000001</v>
      </c>
      <c r="I288" s="49">
        <v>16.759999999999998</v>
      </c>
      <c r="J288" s="37">
        <v>23.279999999999998</v>
      </c>
      <c r="K288" s="37">
        <v>28.759999999999998</v>
      </c>
      <c r="L288" s="37">
        <v>13.31</v>
      </c>
      <c r="M288" s="37">
        <v>16.5</v>
      </c>
      <c r="N288" s="37">
        <v>29.66</v>
      </c>
      <c r="O288" s="37">
        <v>37.47</v>
      </c>
      <c r="P288" s="37">
        <v>11.21</v>
      </c>
      <c r="Q288" s="37">
        <v>14.17</v>
      </c>
      <c r="R288" s="39">
        <f t="shared" si="5"/>
        <v>134.42000000000002</v>
      </c>
      <c r="S288" s="40">
        <f t="shared" si="5"/>
        <v>163.40999999999997</v>
      </c>
    </row>
    <row r="289" spans="2:19" x14ac:dyDescent="0.2">
      <c r="B289" s="36" t="s">
        <v>89</v>
      </c>
      <c r="C289" s="37">
        <v>6</v>
      </c>
      <c r="D289" s="38">
        <v>10.09</v>
      </c>
      <c r="E289" s="38">
        <v>11.88</v>
      </c>
      <c r="F289" s="38">
        <v>25.08</v>
      </c>
      <c r="G289" s="38">
        <v>29.900000000000002</v>
      </c>
      <c r="H289" s="49">
        <v>11.02</v>
      </c>
      <c r="I289" s="49">
        <v>13.14</v>
      </c>
      <c r="J289" s="37">
        <v>19.670000000000002</v>
      </c>
      <c r="K289" s="37">
        <v>24.04</v>
      </c>
      <c r="L289" s="37">
        <v>11.299999999999999</v>
      </c>
      <c r="M289" s="37">
        <v>13.84</v>
      </c>
      <c r="N289" s="37">
        <v>29.220000000000002</v>
      </c>
      <c r="O289" s="37">
        <v>37.21</v>
      </c>
      <c r="P289" s="37">
        <v>11.120000000000001</v>
      </c>
      <c r="Q289" s="37">
        <v>14.15</v>
      </c>
      <c r="R289" s="39">
        <f t="shared" si="5"/>
        <v>117.5</v>
      </c>
      <c r="S289" s="40">
        <f t="shared" si="5"/>
        <v>144.16000000000003</v>
      </c>
    </row>
    <row r="290" spans="2:19" x14ac:dyDescent="0.2">
      <c r="B290" s="36" t="s">
        <v>89</v>
      </c>
      <c r="C290" s="37">
        <v>7</v>
      </c>
      <c r="D290" s="38">
        <v>10.809999999999999</v>
      </c>
      <c r="E290" s="38">
        <v>13.31</v>
      </c>
      <c r="F290" s="38">
        <v>37.36</v>
      </c>
      <c r="G290" s="38">
        <v>45.46</v>
      </c>
      <c r="H290" s="49">
        <v>16.59</v>
      </c>
      <c r="I290" s="49">
        <v>20.180000000000003</v>
      </c>
      <c r="J290" s="37">
        <v>23.910000000000004</v>
      </c>
      <c r="K290" s="37">
        <v>29.96</v>
      </c>
      <c r="L290" s="37">
        <v>13.57</v>
      </c>
      <c r="M290" s="37">
        <v>17.04</v>
      </c>
      <c r="N290" s="37">
        <v>30.949999999999996</v>
      </c>
      <c r="O290" s="37">
        <v>42.320000000000007</v>
      </c>
      <c r="P290" s="37">
        <v>11.69</v>
      </c>
      <c r="Q290" s="37">
        <v>16.059999999999999</v>
      </c>
      <c r="R290" s="39">
        <f t="shared" si="5"/>
        <v>144.88</v>
      </c>
      <c r="S290" s="40">
        <f t="shared" si="5"/>
        <v>184.32999999999998</v>
      </c>
    </row>
    <row r="291" spans="2:19" x14ac:dyDescent="0.2">
      <c r="B291" s="36" t="s">
        <v>89</v>
      </c>
      <c r="C291" s="37">
        <v>8</v>
      </c>
      <c r="D291" s="38">
        <v>14.780000000000001</v>
      </c>
      <c r="E291" s="38">
        <v>17.52</v>
      </c>
      <c r="F291" s="38">
        <v>38.319999999999993</v>
      </c>
      <c r="G291" s="38">
        <v>44.94</v>
      </c>
      <c r="H291" s="49">
        <v>16.86</v>
      </c>
      <c r="I291" s="49">
        <v>19.78</v>
      </c>
      <c r="J291" s="37">
        <v>29.55</v>
      </c>
      <c r="K291" s="37">
        <v>36.1</v>
      </c>
      <c r="L291" s="37">
        <v>16.949999999999996</v>
      </c>
      <c r="M291" s="37">
        <v>20.77</v>
      </c>
      <c r="N291" s="37">
        <v>42.699999999999989</v>
      </c>
      <c r="O291" s="37">
        <v>55.050000000000004</v>
      </c>
      <c r="P291" s="37">
        <v>16.2</v>
      </c>
      <c r="Q291" s="37">
        <v>20.94</v>
      </c>
      <c r="R291" s="39">
        <f t="shared" si="5"/>
        <v>175.35999999999996</v>
      </c>
      <c r="S291" s="40">
        <f t="shared" si="5"/>
        <v>215.10000000000002</v>
      </c>
    </row>
    <row r="292" spans="2:19" x14ac:dyDescent="0.2">
      <c r="B292" s="36" t="s">
        <v>89</v>
      </c>
      <c r="C292" s="37">
        <v>9</v>
      </c>
      <c r="D292" s="38">
        <v>11.16</v>
      </c>
      <c r="E292" s="38">
        <v>12.98</v>
      </c>
      <c r="F292" s="38">
        <v>31.180000000000003</v>
      </c>
      <c r="G292" s="38">
        <v>36.9</v>
      </c>
      <c r="H292" s="49">
        <v>13.75</v>
      </c>
      <c r="I292" s="49">
        <v>16.279999999999998</v>
      </c>
      <c r="J292" s="37">
        <v>22.950000000000003</v>
      </c>
      <c r="K292" s="37">
        <v>27.72</v>
      </c>
      <c r="L292" s="37">
        <v>13.15</v>
      </c>
      <c r="M292" s="37">
        <v>15.89</v>
      </c>
      <c r="N292" s="37">
        <v>32.489999999999995</v>
      </c>
      <c r="O292" s="37">
        <v>40.58</v>
      </c>
      <c r="P292" s="37">
        <v>12.32</v>
      </c>
      <c r="Q292" s="37">
        <v>15.4</v>
      </c>
      <c r="R292" s="39">
        <f t="shared" si="5"/>
        <v>137</v>
      </c>
      <c r="S292" s="40">
        <f t="shared" si="5"/>
        <v>165.75</v>
      </c>
    </row>
    <row r="293" spans="2:19" x14ac:dyDescent="0.2">
      <c r="B293" s="36" t="s">
        <v>89</v>
      </c>
      <c r="C293" s="37">
        <v>10</v>
      </c>
      <c r="D293" s="38">
        <v>13.18</v>
      </c>
      <c r="E293" s="38">
        <v>16.270000000000003</v>
      </c>
      <c r="F293" s="38">
        <v>41.65</v>
      </c>
      <c r="G293" s="38">
        <v>49.83</v>
      </c>
      <c r="H293" s="49">
        <v>18.439999999999998</v>
      </c>
      <c r="I293" s="49">
        <v>22.05</v>
      </c>
      <c r="J293" s="37">
        <v>33.25</v>
      </c>
      <c r="K293" s="37">
        <v>41.45</v>
      </c>
      <c r="L293" s="37">
        <v>19.11</v>
      </c>
      <c r="M293" s="37">
        <v>23.89</v>
      </c>
      <c r="N293" s="37">
        <v>37.880000000000003</v>
      </c>
      <c r="O293" s="37">
        <v>52.06</v>
      </c>
      <c r="P293" s="37">
        <v>14.239999999999998</v>
      </c>
      <c r="Q293" s="37">
        <v>19.66</v>
      </c>
      <c r="R293" s="39">
        <f t="shared" si="5"/>
        <v>177.75</v>
      </c>
      <c r="S293" s="40">
        <f t="shared" si="5"/>
        <v>225.21</v>
      </c>
    </row>
    <row r="294" spans="2:19" x14ac:dyDescent="0.2">
      <c r="B294" s="36" t="s">
        <v>89</v>
      </c>
      <c r="C294" s="37">
        <v>11</v>
      </c>
      <c r="D294" s="38">
        <v>12.17</v>
      </c>
      <c r="E294" s="38">
        <v>14.129999999999999</v>
      </c>
      <c r="F294" s="38">
        <v>37.43</v>
      </c>
      <c r="G294" s="38">
        <v>44.209999999999994</v>
      </c>
      <c r="H294" s="49">
        <v>16.559999999999999</v>
      </c>
      <c r="I294" s="49">
        <v>19.579999999999998</v>
      </c>
      <c r="J294" s="37">
        <v>27.65</v>
      </c>
      <c r="K294" s="37">
        <v>33.759999999999991</v>
      </c>
      <c r="L294" s="37">
        <v>15.819999999999999</v>
      </c>
      <c r="M294" s="37">
        <v>19.36</v>
      </c>
      <c r="N294" s="37">
        <v>35.659999999999997</v>
      </c>
      <c r="O294" s="37">
        <v>44.29</v>
      </c>
      <c r="P294" s="37">
        <v>13.469999999999999</v>
      </c>
      <c r="Q294" s="37">
        <v>16.760000000000002</v>
      </c>
      <c r="R294" s="39">
        <f t="shared" si="5"/>
        <v>158.76</v>
      </c>
      <c r="S294" s="40">
        <f t="shared" si="5"/>
        <v>192.08999999999995</v>
      </c>
    </row>
    <row r="295" spans="2:19" x14ac:dyDescent="0.2">
      <c r="B295" s="36" t="s">
        <v>89</v>
      </c>
      <c r="C295" s="37">
        <v>12</v>
      </c>
      <c r="D295" s="38">
        <v>19.099999999999998</v>
      </c>
      <c r="E295" s="38">
        <v>22.21</v>
      </c>
      <c r="F295" s="38">
        <v>61.05</v>
      </c>
      <c r="G295" s="38">
        <v>72.2</v>
      </c>
      <c r="H295" s="49">
        <v>27.04</v>
      </c>
      <c r="I295" s="49">
        <v>32</v>
      </c>
      <c r="J295" s="37">
        <v>44.92</v>
      </c>
      <c r="K295" s="37">
        <v>55.59</v>
      </c>
      <c r="L295" s="37">
        <v>25.720000000000002</v>
      </c>
      <c r="M295" s="37">
        <v>31.899999999999995</v>
      </c>
      <c r="N295" s="37">
        <v>55.889999999999993</v>
      </c>
      <c r="O295" s="37">
        <v>69.88</v>
      </c>
      <c r="P295" s="37">
        <v>21.09</v>
      </c>
      <c r="Q295" s="37">
        <v>26.39</v>
      </c>
      <c r="R295" s="39">
        <f t="shared" si="5"/>
        <v>254.81</v>
      </c>
      <c r="S295" s="40">
        <f t="shared" si="5"/>
        <v>310.16999999999996</v>
      </c>
    </row>
    <row r="296" spans="2:19" x14ac:dyDescent="0.2">
      <c r="B296" s="36" t="s">
        <v>89</v>
      </c>
      <c r="C296" s="37">
        <v>13</v>
      </c>
      <c r="D296" s="38">
        <v>13.559999999999999</v>
      </c>
      <c r="E296" s="38">
        <v>16.32</v>
      </c>
      <c r="F296" s="38">
        <v>32.92</v>
      </c>
      <c r="G296" s="38">
        <v>38.489999999999995</v>
      </c>
      <c r="H296" s="49">
        <v>14.44</v>
      </c>
      <c r="I296" s="49">
        <v>16.87</v>
      </c>
      <c r="J296" s="37">
        <v>26.409999999999997</v>
      </c>
      <c r="K296" s="37">
        <v>33.129999999999995</v>
      </c>
      <c r="L296" s="37">
        <v>15.21</v>
      </c>
      <c r="M296" s="37">
        <v>19.12</v>
      </c>
      <c r="N296" s="37">
        <v>38.96</v>
      </c>
      <c r="O296" s="37">
        <v>51.460000000000008</v>
      </c>
      <c r="P296" s="37">
        <v>14.79</v>
      </c>
      <c r="Q296" s="37">
        <v>19.57</v>
      </c>
      <c r="R296" s="39">
        <f t="shared" si="5"/>
        <v>156.29</v>
      </c>
      <c r="S296" s="40">
        <f t="shared" si="5"/>
        <v>194.95999999999998</v>
      </c>
    </row>
    <row r="297" spans="2:19" x14ac:dyDescent="0.2">
      <c r="B297" s="36" t="s">
        <v>89</v>
      </c>
      <c r="C297" s="37">
        <v>14</v>
      </c>
      <c r="D297" s="38">
        <v>12.03</v>
      </c>
      <c r="E297" s="38">
        <v>14.520000000000001</v>
      </c>
      <c r="F297" s="38">
        <v>35.879999999999995</v>
      </c>
      <c r="G297" s="38">
        <v>43.08</v>
      </c>
      <c r="H297" s="49">
        <v>15.87</v>
      </c>
      <c r="I297" s="49">
        <v>19.049999999999997</v>
      </c>
      <c r="J297" s="37">
        <v>25.380000000000006</v>
      </c>
      <c r="K297" s="37">
        <v>31.86</v>
      </c>
      <c r="L297" s="37">
        <v>14.499999999999998</v>
      </c>
      <c r="M297" s="37">
        <v>18.25</v>
      </c>
      <c r="N297" s="37">
        <v>34.619999999999997</v>
      </c>
      <c r="O297" s="37">
        <v>45.919999999999995</v>
      </c>
      <c r="P297" s="37">
        <v>13.120000000000001</v>
      </c>
      <c r="Q297" s="37">
        <v>17.43</v>
      </c>
      <c r="R297" s="39">
        <f t="shared" si="5"/>
        <v>151.4</v>
      </c>
      <c r="S297" s="40">
        <f t="shared" si="5"/>
        <v>190.11</v>
      </c>
    </row>
    <row r="298" spans="2:19" x14ac:dyDescent="0.2">
      <c r="B298" s="36" t="s">
        <v>89</v>
      </c>
      <c r="C298" s="37">
        <v>15</v>
      </c>
      <c r="D298" s="38">
        <v>13.64</v>
      </c>
      <c r="E298" s="38">
        <v>15.67</v>
      </c>
      <c r="F298" s="38">
        <v>36.679999999999993</v>
      </c>
      <c r="G298" s="38">
        <v>43.269999999999989</v>
      </c>
      <c r="H298" s="49">
        <v>16.16</v>
      </c>
      <c r="I298" s="49">
        <v>19.07</v>
      </c>
      <c r="J298" s="37">
        <v>30.699999999999996</v>
      </c>
      <c r="K298" s="37">
        <v>36.46</v>
      </c>
      <c r="L298" s="37">
        <v>17.690000000000001</v>
      </c>
      <c r="M298" s="37">
        <v>21.04</v>
      </c>
      <c r="N298" s="37">
        <v>40.06</v>
      </c>
      <c r="O298" s="37">
        <v>48.970000000000006</v>
      </c>
      <c r="P298" s="37">
        <v>15.129999999999999</v>
      </c>
      <c r="Q298" s="37">
        <v>18.54</v>
      </c>
      <c r="R298" s="39">
        <f t="shared" si="5"/>
        <v>170.05999999999997</v>
      </c>
      <c r="S298" s="40">
        <f t="shared" si="5"/>
        <v>203.01999999999998</v>
      </c>
    </row>
    <row r="299" spans="2:19" x14ac:dyDescent="0.2">
      <c r="B299" s="36" t="s">
        <v>89</v>
      </c>
      <c r="C299" s="37">
        <v>16</v>
      </c>
      <c r="D299" s="38">
        <v>15.030000000000003</v>
      </c>
      <c r="E299" s="38">
        <v>17.950000000000003</v>
      </c>
      <c r="F299" s="38">
        <v>39.019999999999996</v>
      </c>
      <c r="G299" s="38">
        <v>45.620000000000005</v>
      </c>
      <c r="H299" s="49">
        <v>17.170000000000002</v>
      </c>
      <c r="I299" s="49">
        <v>20.07</v>
      </c>
      <c r="J299" s="37">
        <v>30.95</v>
      </c>
      <c r="K299" s="37">
        <v>38.5</v>
      </c>
      <c r="L299" s="37">
        <v>17.79</v>
      </c>
      <c r="M299" s="37">
        <v>22.2</v>
      </c>
      <c r="N299" s="37">
        <v>43.36999999999999</v>
      </c>
      <c r="O299" s="37">
        <v>56.58</v>
      </c>
      <c r="P299" s="37">
        <v>16.43</v>
      </c>
      <c r="Q299" s="37">
        <v>21.48</v>
      </c>
      <c r="R299" s="39">
        <f t="shared" si="5"/>
        <v>179.76</v>
      </c>
      <c r="S299" s="40">
        <f t="shared" si="5"/>
        <v>222.4</v>
      </c>
    </row>
    <row r="300" spans="2:19" x14ac:dyDescent="0.2">
      <c r="B300" s="36" t="s">
        <v>89</v>
      </c>
      <c r="C300" s="37">
        <v>17</v>
      </c>
      <c r="D300" s="38">
        <v>12.129999999999999</v>
      </c>
      <c r="E300" s="38">
        <v>14.14</v>
      </c>
      <c r="F300" s="38">
        <v>27.560000000000002</v>
      </c>
      <c r="G300" s="38">
        <v>32.800000000000004</v>
      </c>
      <c r="H300" s="49">
        <v>12.069999999999999</v>
      </c>
      <c r="I300" s="49">
        <v>14.370000000000001</v>
      </c>
      <c r="J300" s="37">
        <v>23.3</v>
      </c>
      <c r="K300" s="37">
        <v>28.33</v>
      </c>
      <c r="L300" s="37">
        <v>13.44</v>
      </c>
      <c r="M300" s="37">
        <v>16.350000000000001</v>
      </c>
      <c r="N300" s="37">
        <v>35.21</v>
      </c>
      <c r="O300" s="37">
        <v>44.19</v>
      </c>
      <c r="P300" s="37">
        <v>13.379999999999999</v>
      </c>
      <c r="Q300" s="37">
        <v>16.809999999999999</v>
      </c>
      <c r="R300" s="39">
        <f t="shared" si="5"/>
        <v>137.09</v>
      </c>
      <c r="S300" s="40">
        <f t="shared" si="5"/>
        <v>166.99</v>
      </c>
    </row>
    <row r="301" spans="2:19" x14ac:dyDescent="0.2">
      <c r="B301" s="36" t="s">
        <v>89</v>
      </c>
      <c r="C301" s="37">
        <v>18</v>
      </c>
      <c r="D301" s="38">
        <v>8.0299999999999994</v>
      </c>
      <c r="E301" s="38">
        <v>9.44</v>
      </c>
      <c r="F301" s="38">
        <v>28.1</v>
      </c>
      <c r="G301" s="38">
        <v>33.730000000000004</v>
      </c>
      <c r="H301" s="49">
        <v>12.49</v>
      </c>
      <c r="I301" s="49">
        <v>15</v>
      </c>
      <c r="J301" s="37">
        <v>17.87</v>
      </c>
      <c r="K301" s="37">
        <v>22.21</v>
      </c>
      <c r="L301" s="37">
        <v>10.130000000000001</v>
      </c>
      <c r="M301" s="37">
        <v>12.63</v>
      </c>
      <c r="N301" s="37">
        <v>23.349999999999994</v>
      </c>
      <c r="O301" s="37">
        <v>29.66</v>
      </c>
      <c r="P301" s="37">
        <v>8.84</v>
      </c>
      <c r="Q301" s="37">
        <v>11.23</v>
      </c>
      <c r="R301" s="39">
        <f t="shared" si="5"/>
        <v>108.81</v>
      </c>
      <c r="S301" s="40">
        <f t="shared" si="5"/>
        <v>133.89999999999998</v>
      </c>
    </row>
    <row r="302" spans="2:19" x14ac:dyDescent="0.2">
      <c r="B302" s="36" t="s">
        <v>89</v>
      </c>
      <c r="C302" s="37">
        <v>19</v>
      </c>
      <c r="D302" s="38">
        <v>11.02</v>
      </c>
      <c r="E302" s="38">
        <v>13.03</v>
      </c>
      <c r="F302" s="38">
        <v>31.439999999999998</v>
      </c>
      <c r="G302" s="38">
        <v>37.65</v>
      </c>
      <c r="H302" s="49">
        <v>13.879999999999999</v>
      </c>
      <c r="I302" s="49">
        <v>16.62</v>
      </c>
      <c r="J302" s="37">
        <v>22.17</v>
      </c>
      <c r="K302" s="37">
        <v>27.9</v>
      </c>
      <c r="L302" s="37">
        <v>12.66</v>
      </c>
      <c r="M302" s="37">
        <v>15.969999999999999</v>
      </c>
      <c r="N302" s="37">
        <v>31.93</v>
      </c>
      <c r="O302" s="37">
        <v>40.89</v>
      </c>
      <c r="P302" s="37">
        <v>12.11</v>
      </c>
      <c r="Q302" s="37">
        <v>15.520000000000001</v>
      </c>
      <c r="R302" s="39">
        <f t="shared" si="5"/>
        <v>135.20999999999998</v>
      </c>
      <c r="S302" s="40">
        <f t="shared" si="5"/>
        <v>167.58</v>
      </c>
    </row>
    <row r="303" spans="2:19" x14ac:dyDescent="0.2">
      <c r="B303" s="36" t="s">
        <v>89</v>
      </c>
      <c r="C303" s="37">
        <v>20</v>
      </c>
      <c r="D303" s="38">
        <v>12.62</v>
      </c>
      <c r="E303" s="38">
        <v>14.969999999999999</v>
      </c>
      <c r="F303" s="38">
        <v>36.800000000000004</v>
      </c>
      <c r="G303" s="38">
        <v>43.199999999999996</v>
      </c>
      <c r="H303" s="49">
        <v>16.27</v>
      </c>
      <c r="I303" s="49">
        <v>19.09</v>
      </c>
      <c r="J303" s="37">
        <v>24.35</v>
      </c>
      <c r="K303" s="37">
        <v>30.49</v>
      </c>
      <c r="L303" s="37">
        <v>13.86</v>
      </c>
      <c r="M303" s="37">
        <v>17.409999999999997</v>
      </c>
      <c r="N303" s="37">
        <v>36.4</v>
      </c>
      <c r="O303" s="37">
        <v>47.01</v>
      </c>
      <c r="P303" s="37">
        <v>13.83</v>
      </c>
      <c r="Q303" s="37">
        <v>17.89</v>
      </c>
      <c r="R303" s="39">
        <f t="shared" si="5"/>
        <v>154.13</v>
      </c>
      <c r="S303" s="40">
        <f t="shared" si="5"/>
        <v>190.06</v>
      </c>
    </row>
    <row r="304" spans="2:19" x14ac:dyDescent="0.2">
      <c r="B304" s="36" t="s">
        <v>90</v>
      </c>
      <c r="C304" s="37">
        <v>1</v>
      </c>
      <c r="D304" s="38">
        <v>10.3</v>
      </c>
      <c r="E304" s="38">
        <v>12.100000000000001</v>
      </c>
      <c r="F304" s="38">
        <v>28.9</v>
      </c>
      <c r="G304" s="38">
        <v>35.51</v>
      </c>
      <c r="H304" s="49">
        <v>12.75</v>
      </c>
      <c r="I304" s="49">
        <v>15.690000000000001</v>
      </c>
      <c r="J304" s="37">
        <v>22.18</v>
      </c>
      <c r="K304" s="37">
        <v>27.8</v>
      </c>
      <c r="L304" s="37">
        <v>12.71</v>
      </c>
      <c r="M304" s="37">
        <v>15.959999999999999</v>
      </c>
      <c r="N304" s="37">
        <v>27.21</v>
      </c>
      <c r="O304" s="37">
        <v>34.56</v>
      </c>
      <c r="P304" s="37">
        <v>10.26</v>
      </c>
      <c r="Q304" s="37">
        <v>13.04</v>
      </c>
      <c r="R304" s="39">
        <f t="shared" si="5"/>
        <v>124.31000000000002</v>
      </c>
      <c r="S304" s="40">
        <f t="shared" si="5"/>
        <v>154.66</v>
      </c>
    </row>
    <row r="305" spans="2:19" x14ac:dyDescent="0.2">
      <c r="B305" s="36" t="s">
        <v>90</v>
      </c>
      <c r="C305" s="37">
        <v>2</v>
      </c>
      <c r="D305" s="38">
        <v>7.4999999999999991</v>
      </c>
      <c r="E305" s="38">
        <v>9.01</v>
      </c>
      <c r="F305" s="38">
        <v>19.11</v>
      </c>
      <c r="G305" s="38">
        <v>22.98</v>
      </c>
      <c r="H305" s="49">
        <v>8.3999999999999986</v>
      </c>
      <c r="I305" s="49">
        <v>10.110000000000001</v>
      </c>
      <c r="J305" s="37">
        <v>16.900000000000002</v>
      </c>
      <c r="K305" s="37">
        <v>20.74</v>
      </c>
      <c r="L305" s="37">
        <v>9.76</v>
      </c>
      <c r="M305" s="37">
        <v>11.99</v>
      </c>
      <c r="N305" s="37">
        <v>19.72</v>
      </c>
      <c r="O305" s="37">
        <v>25.96</v>
      </c>
      <c r="P305" s="37">
        <v>7.42</v>
      </c>
      <c r="Q305" s="37">
        <v>9.7899999999999991</v>
      </c>
      <c r="R305" s="39">
        <f t="shared" si="5"/>
        <v>88.809999999999988</v>
      </c>
      <c r="S305" s="40">
        <f t="shared" si="5"/>
        <v>110.57999999999998</v>
      </c>
    </row>
    <row r="306" spans="2:19" x14ac:dyDescent="0.2">
      <c r="B306" s="36" t="s">
        <v>90</v>
      </c>
      <c r="C306" s="37">
        <v>3</v>
      </c>
      <c r="D306" s="38">
        <v>30.93</v>
      </c>
      <c r="E306" s="38">
        <v>36.179999999999993</v>
      </c>
      <c r="F306" s="38">
        <v>77.52</v>
      </c>
      <c r="G306" s="38">
        <v>92.11</v>
      </c>
      <c r="H306" s="49">
        <v>34.06</v>
      </c>
      <c r="I306" s="49">
        <v>40.51</v>
      </c>
      <c r="J306" s="37">
        <v>68.12</v>
      </c>
      <c r="K306" s="37">
        <v>83.49</v>
      </c>
      <c r="L306" s="37">
        <v>39.36</v>
      </c>
      <c r="M306" s="37">
        <v>48.309999999999995</v>
      </c>
      <c r="N306" s="37">
        <v>81.969999999999985</v>
      </c>
      <c r="O306" s="37">
        <v>103.26000000000002</v>
      </c>
      <c r="P306" s="37">
        <v>30.89</v>
      </c>
      <c r="Q306" s="37">
        <v>38.950000000000003</v>
      </c>
      <c r="R306" s="39">
        <f t="shared" si="5"/>
        <v>362.84999999999997</v>
      </c>
      <c r="S306" s="40">
        <f t="shared" si="5"/>
        <v>442.81</v>
      </c>
    </row>
    <row r="307" spans="2:19" x14ac:dyDescent="0.2">
      <c r="B307" s="36" t="s">
        <v>90</v>
      </c>
      <c r="C307" s="37">
        <v>4</v>
      </c>
      <c r="D307" s="38">
        <v>10.23</v>
      </c>
      <c r="E307" s="38">
        <v>11.62</v>
      </c>
      <c r="F307" s="38">
        <v>27.069999999999997</v>
      </c>
      <c r="G307" s="38">
        <v>32.68</v>
      </c>
      <c r="H307" s="49">
        <v>11.92</v>
      </c>
      <c r="I307" s="49">
        <v>14.43</v>
      </c>
      <c r="J307" s="37">
        <v>24.25</v>
      </c>
      <c r="K307" s="37">
        <v>29.790000000000003</v>
      </c>
      <c r="L307" s="37">
        <v>14.02</v>
      </c>
      <c r="M307" s="37">
        <v>17.25</v>
      </c>
      <c r="N307" s="37">
        <v>27.45</v>
      </c>
      <c r="O307" s="37">
        <v>33.019999999999996</v>
      </c>
      <c r="P307" s="37">
        <v>10.309999999999999</v>
      </c>
      <c r="Q307" s="37">
        <v>12.4</v>
      </c>
      <c r="R307" s="39">
        <f t="shared" si="5"/>
        <v>125.25</v>
      </c>
      <c r="S307" s="40">
        <f t="shared" si="5"/>
        <v>151.19</v>
      </c>
    </row>
    <row r="308" spans="2:19" x14ac:dyDescent="0.2">
      <c r="B308" s="36" t="s">
        <v>90</v>
      </c>
      <c r="C308" s="37">
        <v>5</v>
      </c>
      <c r="D308" s="38">
        <v>9.7299999999999986</v>
      </c>
      <c r="E308" s="38">
        <v>11.62</v>
      </c>
      <c r="F308" s="38">
        <v>23.51</v>
      </c>
      <c r="G308" s="38">
        <v>28.32</v>
      </c>
      <c r="H308" s="49">
        <v>10.31</v>
      </c>
      <c r="I308" s="49">
        <v>12.43</v>
      </c>
      <c r="J308" s="37">
        <v>20.909999999999997</v>
      </c>
      <c r="K308" s="37">
        <v>25.040000000000003</v>
      </c>
      <c r="L308" s="37">
        <v>12.1</v>
      </c>
      <c r="M308" s="37">
        <v>14.479999999999999</v>
      </c>
      <c r="N308" s="37">
        <v>25.540000000000003</v>
      </c>
      <c r="O308" s="37">
        <v>33.33</v>
      </c>
      <c r="P308" s="37">
        <v>9.6300000000000008</v>
      </c>
      <c r="Q308" s="37">
        <v>12.6</v>
      </c>
      <c r="R308" s="39">
        <f t="shared" si="5"/>
        <v>111.73</v>
      </c>
      <c r="S308" s="40">
        <f t="shared" si="5"/>
        <v>137.82</v>
      </c>
    </row>
    <row r="309" spans="2:19" x14ac:dyDescent="0.2">
      <c r="B309" s="36" t="s">
        <v>91</v>
      </c>
      <c r="C309" s="37">
        <v>1</v>
      </c>
      <c r="D309" s="38">
        <v>9.7000000000000011</v>
      </c>
      <c r="E309" s="38">
        <v>11.16</v>
      </c>
      <c r="F309" s="38">
        <v>28.51</v>
      </c>
      <c r="G309" s="38">
        <v>34.119999999999997</v>
      </c>
      <c r="H309" s="49">
        <v>12.59</v>
      </c>
      <c r="I309" s="49">
        <v>15.100000000000001</v>
      </c>
      <c r="J309" s="37">
        <v>21.740000000000002</v>
      </c>
      <c r="K309" s="37">
        <v>26.05</v>
      </c>
      <c r="L309" s="37">
        <v>12.469999999999999</v>
      </c>
      <c r="M309" s="37">
        <v>14.939999999999998</v>
      </c>
      <c r="N309" s="37">
        <v>29.73</v>
      </c>
      <c r="O309" s="37">
        <v>36.47</v>
      </c>
      <c r="P309" s="37">
        <v>11.260000000000002</v>
      </c>
      <c r="Q309" s="37">
        <v>13.82</v>
      </c>
      <c r="R309" s="39">
        <f t="shared" si="5"/>
        <v>126</v>
      </c>
      <c r="S309" s="40">
        <f t="shared" si="5"/>
        <v>151.66</v>
      </c>
    </row>
    <row r="310" spans="2:19" x14ac:dyDescent="0.2">
      <c r="B310" s="36" t="s">
        <v>91</v>
      </c>
      <c r="C310" s="37">
        <v>2</v>
      </c>
      <c r="D310" s="38">
        <v>10.629999999999999</v>
      </c>
      <c r="E310" s="38">
        <v>12.77</v>
      </c>
      <c r="F310" s="38">
        <v>29.26</v>
      </c>
      <c r="G310" s="38">
        <v>35.090000000000003</v>
      </c>
      <c r="H310" s="49">
        <v>12.91</v>
      </c>
      <c r="I310" s="49">
        <v>15.469999999999999</v>
      </c>
      <c r="J310" s="37">
        <v>24.83</v>
      </c>
      <c r="K310" s="37">
        <v>29.600000000000005</v>
      </c>
      <c r="L310" s="37">
        <v>14.33</v>
      </c>
      <c r="M310" s="37">
        <v>17.060000000000002</v>
      </c>
      <c r="N310" s="37">
        <v>32.159999999999997</v>
      </c>
      <c r="O310" s="37">
        <v>42.18</v>
      </c>
      <c r="P310" s="37">
        <v>12.149999999999999</v>
      </c>
      <c r="Q310" s="37">
        <v>16</v>
      </c>
      <c r="R310" s="39">
        <f t="shared" si="5"/>
        <v>136.26999999999998</v>
      </c>
      <c r="S310" s="40">
        <f t="shared" si="5"/>
        <v>168.17000000000002</v>
      </c>
    </row>
    <row r="311" spans="2:19" x14ac:dyDescent="0.2">
      <c r="B311" s="36" t="s">
        <v>91</v>
      </c>
      <c r="C311" s="37">
        <v>3</v>
      </c>
      <c r="D311" s="38">
        <v>11.88</v>
      </c>
      <c r="E311" s="38">
        <v>13.71</v>
      </c>
      <c r="F311" s="38">
        <v>31.549999999999997</v>
      </c>
      <c r="G311" s="38">
        <v>38.369999999999997</v>
      </c>
      <c r="H311" s="49">
        <v>13.879999999999999</v>
      </c>
      <c r="I311" s="49">
        <v>16.93</v>
      </c>
      <c r="J311" s="37">
        <v>24.59</v>
      </c>
      <c r="K311" s="37">
        <v>30.369999999999997</v>
      </c>
      <c r="L311" s="37">
        <v>14.120000000000001</v>
      </c>
      <c r="M311" s="37">
        <v>17.45</v>
      </c>
      <c r="N311" s="37">
        <v>36.150000000000006</v>
      </c>
      <c r="O311" s="37">
        <v>44.809999999999995</v>
      </c>
      <c r="P311" s="37">
        <v>13.73</v>
      </c>
      <c r="Q311" s="37">
        <v>17.02</v>
      </c>
      <c r="R311" s="39">
        <f t="shared" si="5"/>
        <v>145.9</v>
      </c>
      <c r="S311" s="40">
        <f t="shared" si="5"/>
        <v>178.66</v>
      </c>
    </row>
    <row r="312" spans="2:19" ht="13.5" thickBot="1" x14ac:dyDescent="0.25">
      <c r="B312" s="41" t="s">
        <v>91</v>
      </c>
      <c r="C312" s="42">
        <v>4</v>
      </c>
      <c r="D312" s="43">
        <v>12.03</v>
      </c>
      <c r="E312" s="43">
        <v>13.77</v>
      </c>
      <c r="F312" s="43">
        <v>38.809999999999995</v>
      </c>
      <c r="G312" s="43">
        <v>46.16</v>
      </c>
      <c r="H312" s="62">
        <v>17.21</v>
      </c>
      <c r="I312" s="62">
        <v>20.48</v>
      </c>
      <c r="J312" s="42">
        <v>27.97</v>
      </c>
      <c r="K312" s="42">
        <v>33.869999999999997</v>
      </c>
      <c r="L312" s="42">
        <v>16</v>
      </c>
      <c r="M312" s="42">
        <v>19.39</v>
      </c>
      <c r="N312" s="42">
        <v>36.960000000000008</v>
      </c>
      <c r="O312" s="42">
        <v>44.96</v>
      </c>
      <c r="P312" s="42">
        <v>13.989999999999998</v>
      </c>
      <c r="Q312" s="42">
        <v>17.010000000000002</v>
      </c>
      <c r="R312" s="44">
        <f t="shared" si="5"/>
        <v>162.97000000000003</v>
      </c>
      <c r="S312" s="45">
        <f t="shared" si="5"/>
        <v>195.64000000000001</v>
      </c>
    </row>
    <row r="313" spans="2:19" ht="13.5" thickTop="1" x14ac:dyDescent="0.2"/>
  </sheetData>
  <mergeCells count="12">
    <mergeCell ref="B11:C11"/>
    <mergeCell ref="B8:B9"/>
    <mergeCell ref="B5:S6"/>
    <mergeCell ref="C8:C9"/>
    <mergeCell ref="D8:E8"/>
    <mergeCell ref="F8:G8"/>
    <mergeCell ref="H8:I8"/>
    <mergeCell ref="J8:K8"/>
    <mergeCell ref="L8:M8"/>
    <mergeCell ref="N8:O8"/>
    <mergeCell ref="P8:Q8"/>
    <mergeCell ref="R8:S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435871-716b-4a09-a0ae-cb838e896ba6" xsi:nil="true"/>
    <lcf76f155ced4ddcb4097134ff3c332f xmlns="74eb0004-5b59-4cc2-a029-bf033d81274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BCE9DAE199DE4BB0B5BC2254F95805" ma:contentTypeVersion="15" ma:contentTypeDescription="Crear nuevo documento." ma:contentTypeScope="" ma:versionID="fe0e296cc0421bd21bbe99a138edebe7">
  <xsd:schema xmlns:xsd="http://www.w3.org/2001/XMLSchema" xmlns:xs="http://www.w3.org/2001/XMLSchema" xmlns:p="http://schemas.microsoft.com/office/2006/metadata/properties" xmlns:ns2="74eb0004-5b59-4cc2-a029-bf033d81274e" xmlns:ns3="44435871-716b-4a09-a0ae-cb838e896ba6" targetNamespace="http://schemas.microsoft.com/office/2006/metadata/properties" ma:root="true" ma:fieldsID="8a464c53898a67918d8c8849e4041b87" ns2:_="" ns3:_="">
    <xsd:import namespace="74eb0004-5b59-4cc2-a029-bf033d81274e"/>
    <xsd:import namespace="44435871-716b-4a09-a0ae-cb838e896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b0004-5b59-4cc2-a029-bf033d812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35871-716b-4a09-a0ae-cb838e896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c61e8a-a9a8-414c-8364-572f1e4acf09}" ma:internalName="TaxCatchAll" ma:showField="CatchAllData" ma:web="44435871-716b-4a09-a0ae-cb838e896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FC1A81-9E6B-41C7-9F3D-FADA198D60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185E0A-896A-4DE9-8F71-746092AC2565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d4ea72f7-698a-4710-9b83-5c5b7609dc8a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34d75910-e37f-4576-95f4-c3f9cee2c9cd"/>
    <ds:schemaRef ds:uri="3f27d485-b4cd-4293-9d82-63b21de41649"/>
  </ds:schemaRefs>
</ds:datastoreItem>
</file>

<file path=customXml/itemProps3.xml><?xml version="1.0" encoding="utf-8"?>
<ds:datastoreItem xmlns:ds="http://schemas.openxmlformats.org/officeDocument/2006/customXml" ds:itemID="{B57DE221-F08C-4307-8798-819E963754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Objetivos de la Calidad</vt:lpstr>
      <vt:lpstr>Hoja1</vt:lpstr>
      <vt:lpstr>'Objetivos de la Calidad'!Área_de_impresión</vt:lpstr>
      <vt:lpstr>'Objetivos de la Calidad'!Títulos_a_imprimir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Ricardo Sánchez Sánchez</dc:creator>
  <cp:lastModifiedBy>123</cp:lastModifiedBy>
  <cp:lastPrinted>2020-12-16T08:20:17Z</cp:lastPrinted>
  <dcterms:created xsi:type="dcterms:W3CDTF">2017-02-09T16:44:50Z</dcterms:created>
  <dcterms:modified xsi:type="dcterms:W3CDTF">2023-10-16T16:35:42Z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0x010100D1BCE9DAE199DE4BB0B5BC2254F95805</vt:lpwstr>
  </property>
  <property fmtid="{D5CDD505-2E9C-101B-9397-08002B2CF9AE}" pid="3" name="_dlc_DocIdItemGuid">
    <vt:lpwstr>c437e133-8383-47ca-8925-3c16fbcdbf98</vt:lpwstr>
  </property>
  <property fmtid="{D5CDD505-2E9C-101B-9397-08002B2CF9AE}" pid="4" name="MediaServiceImageTags">
    <vt:lpwstr/>
  </property>
</Properties>
</file>